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Monthly Stat Request by Chief\Peformance Measurement\2018 by County\"/>
    </mc:Choice>
  </mc:AlternateContent>
  <xr:revisionPtr revIDLastSave="0" documentId="10_ncr:100000_{C9EAB7E3-40C3-4D90-885B-193CFFD020CA}" xr6:coauthVersionLast="31" xr6:coauthVersionMax="31" xr10:uidLastSave="{00000000-0000-0000-0000-000000000000}"/>
  <bookViews>
    <workbookView xWindow="9765" yWindow="915" windowWidth="3780" windowHeight="6300" tabRatio="891" xr2:uid="{00000000-000D-0000-FFFF-FFFF00000000}"/>
  </bookViews>
  <sheets>
    <sheet name=" Chart" sheetId="19" r:id="rId1"/>
    <sheet name="Chart 2" sheetId="32" r:id="rId2"/>
    <sheet name="Real Data" sheetId="1" r:id="rId3"/>
    <sheet name="% change" sheetId="24" r:id="rId4"/>
    <sheet name="Sheet1" sheetId="25" r:id="rId5"/>
    <sheet name="Sheet4" sheetId="28" r:id="rId6"/>
    <sheet name="Warrants" sheetId="33" r:id="rId7"/>
    <sheet name="Sheet2" sheetId="34" r:id="rId8"/>
    <sheet name="Sheet3" sheetId="35" r:id="rId9"/>
  </sheets>
  <definedNames>
    <definedName name="_xlnm.Print_Area" localSheetId="3">'% change'!$A$1:$E$14</definedName>
  </definedNames>
  <calcPr calcId="179017"/>
</workbook>
</file>

<file path=xl/calcChain.xml><?xml version="1.0" encoding="utf-8"?>
<calcChain xmlns="http://schemas.openxmlformats.org/spreadsheetml/2006/main">
  <c r="I16" i="35" l="1"/>
  <c r="B26" i="35" l="1"/>
  <c r="B21" i="35"/>
  <c r="B27" i="35" s="1"/>
  <c r="B7" i="24"/>
  <c r="F7" i="33" l="1"/>
  <c r="O36" i="1" l="1"/>
  <c r="O37" i="1"/>
  <c r="O38" i="1"/>
  <c r="O39" i="1"/>
  <c r="O40" i="1"/>
  <c r="O41" i="1"/>
  <c r="O42" i="1"/>
  <c r="O43" i="1"/>
  <c r="O44" i="1"/>
  <c r="O45" i="1"/>
  <c r="O46" i="1"/>
  <c r="O47" i="1"/>
  <c r="O48" i="1"/>
  <c r="O49" i="1"/>
  <c r="O50" i="1"/>
  <c r="O51" i="1"/>
  <c r="O52" i="1"/>
  <c r="O53" i="1"/>
  <c r="O54" i="1"/>
  <c r="O55" i="1"/>
  <c r="O3" i="1"/>
  <c r="O4" i="1"/>
  <c r="O5" i="1"/>
  <c r="O6" i="1"/>
  <c r="O7" i="1"/>
  <c r="O8" i="1"/>
  <c r="O9" i="1"/>
  <c r="O11" i="1"/>
  <c r="O12" i="1"/>
  <c r="O13" i="1"/>
  <c r="O14" i="1"/>
  <c r="O15" i="1"/>
  <c r="O16" i="1"/>
  <c r="O17" i="1"/>
  <c r="O18" i="1"/>
  <c r="O19" i="1"/>
  <c r="O20" i="1"/>
  <c r="O21" i="1"/>
  <c r="O22" i="1"/>
  <c r="O23" i="1"/>
  <c r="O25" i="1"/>
  <c r="O28" i="1"/>
  <c r="O29" i="1"/>
  <c r="O30" i="1"/>
  <c r="O31" i="1"/>
  <c r="O32" i="1"/>
  <c r="O33" i="1"/>
  <c r="O34" i="1"/>
  <c r="O35" i="1"/>
  <c r="B12" i="24"/>
  <c r="B13" i="24" s="1"/>
  <c r="E7" i="33" l="1"/>
  <c r="E4" i="24" l="1"/>
  <c r="E5" i="24"/>
  <c r="E6" i="24"/>
  <c r="C7" i="24"/>
  <c r="D7" i="24"/>
  <c r="E8" i="24"/>
  <c r="E9" i="24"/>
  <c r="E10" i="24"/>
  <c r="E11" i="24"/>
  <c r="C12" i="24"/>
  <c r="D12" i="24"/>
  <c r="E12" i="24" l="1"/>
  <c r="D13" i="24"/>
  <c r="C13" i="24"/>
  <c r="E7" i="24"/>
  <c r="C7" i="33"/>
  <c r="E13" i="24" l="1"/>
  <c r="B7" i="33" l="1"/>
  <c r="B5" i="35" l="1"/>
  <c r="M14" i="33" l="1"/>
  <c r="L14" i="33" l="1"/>
  <c r="K14" i="33" l="1"/>
  <c r="A12" i="35" l="1"/>
  <c r="J14" i="33" l="1"/>
  <c r="N10" i="33" l="1"/>
  <c r="N11" i="33"/>
  <c r="N12" i="33"/>
  <c r="N13" i="33"/>
  <c r="I14" i="33"/>
  <c r="I21" i="33" l="1"/>
  <c r="J21" i="33"/>
  <c r="K21" i="33"/>
  <c r="L21" i="33"/>
  <c r="M21" i="33"/>
  <c r="H21" i="33"/>
  <c r="G21" i="33"/>
  <c r="F21" i="33"/>
  <c r="E21" i="33"/>
  <c r="D21" i="33"/>
  <c r="C21" i="33"/>
  <c r="B21" i="33"/>
  <c r="N20" i="33"/>
  <c r="N19" i="33"/>
  <c r="N18" i="33"/>
  <c r="N17" i="33"/>
  <c r="B14" i="33"/>
  <c r="C14" i="33"/>
  <c r="D14" i="33"/>
  <c r="E14" i="33"/>
  <c r="F14" i="33"/>
  <c r="G14" i="33"/>
  <c r="H14" i="33"/>
  <c r="N14" i="33" l="1"/>
  <c r="N21" i="33"/>
  <c r="M12" i="24" l="1"/>
  <c r="L12" i="24"/>
  <c r="K12" i="24"/>
  <c r="J12" i="24"/>
  <c r="I12" i="24"/>
  <c r="M7" i="24"/>
  <c r="M13" i="24" s="1"/>
  <c r="L7" i="24"/>
  <c r="K7" i="24"/>
  <c r="J7" i="24"/>
  <c r="J13" i="24" s="1"/>
  <c r="I7" i="24"/>
  <c r="I13" i="24" s="1"/>
  <c r="K13" i="24" l="1"/>
  <c r="L13" i="24"/>
</calcChain>
</file>

<file path=xl/sharedStrings.xml><?xml version="1.0" encoding="utf-8"?>
<sst xmlns="http://schemas.openxmlformats.org/spreadsheetml/2006/main" count="224" uniqueCount="142">
  <si>
    <t>Performance Measurement</t>
  </si>
  <si>
    <t>1-Total Part I Crimes</t>
  </si>
  <si>
    <t>Homicide</t>
  </si>
  <si>
    <t>Broken down into 8 categories</t>
  </si>
  <si>
    <t>Rape</t>
  </si>
  <si>
    <t>(Unoffical UCR Numbers taken from Alliance)</t>
  </si>
  <si>
    <t>Robbery</t>
  </si>
  <si>
    <t>Aggravated Assault</t>
  </si>
  <si>
    <t>Theft</t>
  </si>
  <si>
    <t>Arson</t>
  </si>
  <si>
    <t>2-Total Auto Crimes</t>
  </si>
  <si>
    <t>Auto Theft</t>
  </si>
  <si>
    <t xml:space="preserve">Broken down into cat converter, 459, 10851, </t>
  </si>
  <si>
    <t>Auto Burglary</t>
  </si>
  <si>
    <t>wheel/accessory theft</t>
  </si>
  <si>
    <t>Catalytic Converter</t>
  </si>
  <si>
    <t>Tire and Rim Theft</t>
  </si>
  <si>
    <t>3- Avg. Response Time to Emergencies</t>
  </si>
  <si>
    <t>Response time in minutes</t>
  </si>
  <si>
    <t>(5 minute standard)</t>
  </si>
  <si>
    <t>4- Total Bike Thefts</t>
  </si>
  <si>
    <t>5- Total Parking Citations</t>
  </si>
  <si>
    <t>7- DD Cases Closed</t>
  </si>
  <si>
    <t>8- OT Costs vs. Budget  YTD (Variance)</t>
  </si>
  <si>
    <t xml:space="preserve">Year to Date </t>
  </si>
  <si>
    <t>9- Staffing Vacancies</t>
  </si>
  <si>
    <t>Police Officer Vacancies</t>
  </si>
  <si>
    <t>Broken down into Sworn &amp; Civilian</t>
  </si>
  <si>
    <t>CSO  Vacancies</t>
  </si>
  <si>
    <t>Dispatcher Vacancies</t>
  </si>
  <si>
    <t xml:space="preserve"> Admin Specialist Vacancies</t>
  </si>
  <si>
    <t>10- Police Train Holds (# over 5 min)</t>
  </si>
  <si>
    <t>11- Employee Injuries</t>
  </si>
  <si>
    <t>12- IA Complaints</t>
  </si>
  <si>
    <t>14-  Arrests and Citations</t>
  </si>
  <si>
    <t>Felony</t>
  </si>
  <si>
    <t>Misdemeanor</t>
  </si>
  <si>
    <t>15- Electronic Item Thefts</t>
  </si>
  <si>
    <t>Electronic theft by snatching</t>
  </si>
  <si>
    <t>Electronic theft by force or fear</t>
  </si>
  <si>
    <t>16- Total Commendations Written</t>
  </si>
  <si>
    <t>Total phone calls, 911 call, events created</t>
  </si>
  <si>
    <t>Total Phone calls answered by ISRC</t>
  </si>
  <si>
    <t>Total 911 Calls</t>
  </si>
  <si>
    <t>Jan</t>
  </si>
  <si>
    <t>Feb</t>
  </si>
  <si>
    <t>May</t>
  </si>
  <si>
    <t>Oct</t>
  </si>
  <si>
    <t>Nov</t>
  </si>
  <si>
    <t>Dec</t>
  </si>
  <si>
    <t>13- Top 5 Stations for Part I Crime (Changes)</t>
  </si>
  <si>
    <t>Mar</t>
  </si>
  <si>
    <t>Apr</t>
  </si>
  <si>
    <t>Jun</t>
  </si>
  <si>
    <t>Jul</t>
  </si>
  <si>
    <t>Aug</t>
  </si>
  <si>
    <t>Sep</t>
  </si>
  <si>
    <t>New Cases</t>
  </si>
  <si>
    <t>Cases Closed</t>
  </si>
  <si>
    <t>Cumulative % of Cases Closed</t>
  </si>
  <si>
    <t>Total part 1 crimes</t>
  </si>
  <si>
    <t>17- Total Calls to ISRC (Dispatch)</t>
  </si>
  <si>
    <t>Fare Evasion</t>
  </si>
  <si>
    <t>RPG Vacancies</t>
  </si>
  <si>
    <t>Burglary (No Auto Burglary)</t>
  </si>
  <si>
    <t>Arrest by Citation</t>
  </si>
  <si>
    <t>PART 1</t>
  </si>
  <si>
    <t>CRIMES</t>
  </si>
  <si>
    <t>Violent Crime Subtotal</t>
  </si>
  <si>
    <r>
      <t xml:space="preserve">Burglary </t>
    </r>
    <r>
      <rPr>
        <b/>
        <sz val="7"/>
        <rFont val="Arial"/>
        <family val="2"/>
      </rPr>
      <t>(Not Including Auto)</t>
    </r>
  </si>
  <si>
    <t>Larceny</t>
  </si>
  <si>
    <t>Property Crime Subtotal</t>
  </si>
  <si>
    <t>TOTAL</t>
  </si>
  <si>
    <t xml:space="preserve">      BART Police Performance Measurements</t>
  </si>
  <si>
    <t>18- Field Interview Cards</t>
  </si>
  <si>
    <t>19- Warning Citations</t>
  </si>
  <si>
    <t xml:space="preserve">Top 5 Stations For Part 1 Crimes </t>
  </si>
  <si>
    <t>1- Coliseum</t>
  </si>
  <si>
    <t>2- Pittsburg/ Bay Point</t>
  </si>
  <si>
    <t>3- Richmond</t>
  </si>
  <si>
    <t>3- Fruitvale</t>
  </si>
  <si>
    <t>4- Bay Fair</t>
  </si>
  <si>
    <t>4- MacArthur</t>
  </si>
  <si>
    <t>5- MacArthur</t>
  </si>
  <si>
    <t>5- East Dublin</t>
  </si>
  <si>
    <t>9- MacArthur</t>
  </si>
  <si>
    <t xml:space="preserve">1- Coliseum   </t>
  </si>
  <si>
    <t>2- Richmond</t>
  </si>
  <si>
    <t>3- Bay Fair</t>
  </si>
  <si>
    <t>4- Fruitvale</t>
  </si>
  <si>
    <t>2- Fruitvale</t>
  </si>
  <si>
    <t>3- Pittsburg/ Bay Point</t>
  </si>
  <si>
    <t>5- Ashby</t>
  </si>
  <si>
    <t>6- Bay Fair</t>
  </si>
  <si>
    <t>7- East Dublin</t>
  </si>
  <si>
    <t>8- Walnut Creek</t>
  </si>
  <si>
    <t>9- Del Norte</t>
  </si>
  <si>
    <t>9- Fremont</t>
  </si>
  <si>
    <t>6- San Leandro</t>
  </si>
  <si>
    <t>7- Lafayette</t>
  </si>
  <si>
    <t>8- Fremont</t>
  </si>
  <si>
    <t>10- Fruitvale/ South Hayward</t>
  </si>
  <si>
    <t>7- Fremont</t>
  </si>
  <si>
    <t>8- Pittsburg/ Bay Point</t>
  </si>
  <si>
    <t>10- Lafayette</t>
  </si>
  <si>
    <t xml:space="preserve">2012  YTD  </t>
  </si>
  <si>
    <t xml:space="preserve">7- East Dublin </t>
  </si>
  <si>
    <t xml:space="preserve">8 -Ashby </t>
  </si>
  <si>
    <t>9- South Hayward</t>
  </si>
  <si>
    <t>10- West Oakland</t>
  </si>
  <si>
    <t>10- San Leandro</t>
  </si>
  <si>
    <t>20- Total # of Parking Enforcement Complaints</t>
  </si>
  <si>
    <t>6- Total Assault/Battery on BART</t>
  </si>
  <si>
    <t>Total</t>
  </si>
  <si>
    <t>A30/COS - Coliseum Station</t>
  </si>
  <si>
    <t>A20/FVS - Fruitvale Station</t>
  </si>
  <si>
    <t>Cases in Det  Que</t>
  </si>
  <si>
    <t xml:space="preserve">Total Alliance / Tri Tech  Events </t>
  </si>
  <si>
    <t>Overtime - All PD (ForeCast in Red Highlight)</t>
  </si>
  <si>
    <t>A60/HAS - Hayward Station</t>
  </si>
  <si>
    <t>L30/EDS - Dublin/Pleasanton</t>
  </si>
  <si>
    <t>R50/CNS - El Cerrito Del Norte Station</t>
  </si>
  <si>
    <t xml:space="preserve"> </t>
  </si>
  <si>
    <t>Felony BART</t>
  </si>
  <si>
    <t>Misdemeanor BART</t>
  </si>
  <si>
    <t>Outside Felony</t>
  </si>
  <si>
    <t>Outside Misdemeanor</t>
  </si>
  <si>
    <t>Warrants  2017</t>
  </si>
  <si>
    <t>Total Warrant Arrests</t>
  </si>
  <si>
    <t>Warrants  2016</t>
  </si>
  <si>
    <t xml:space="preserve">Crime Rate </t>
  </si>
  <si>
    <t>Part 1 Crime</t>
  </si>
  <si>
    <t>Crime Rate Calculator per 100K</t>
  </si>
  <si>
    <t>Crime Rate per 100,000 Passengers</t>
  </si>
  <si>
    <t>Ridership (Average Weekday in July)</t>
  </si>
  <si>
    <t>Response Times</t>
  </si>
  <si>
    <t>% change
from '17</t>
  </si>
  <si>
    <t>Warrants  2018</t>
  </si>
  <si>
    <t xml:space="preserve">Fare Evasion        (CAD Data) </t>
  </si>
  <si>
    <t>** 2018 Statistics**</t>
  </si>
  <si>
    <t xml:space="preserve">Alameda County Crime Statistics </t>
  </si>
  <si>
    <t>YTD 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</si>
</sst>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mm\ yyyy"/>
    <numFmt numFmtId="165" formatCode="_(* #,##0_);_(* \(#,##0\);_(* &quot;-&quot;??_);_(@_)"/>
  </numFmts>
  <fonts count="33" x14ac:knownFonts="1">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b/>
      <sz val="9"/>
      <color rgb="FF000000"/>
      <name val="Calibri"/>
      <family val="2"/>
      <scheme val="minor"/>
    </font>
    <font>
      <sz val="9"/>
      <color theme="1"/>
      <name val="Calibri"/>
      <family val="2"/>
      <scheme val="minor"/>
    </font>
    <font>
      <sz val="9"/>
      <color rgb="FF000000"/>
      <name val="Calibri"/>
      <family val="2"/>
      <scheme val="minor"/>
    </font>
    <font>
      <sz val="6"/>
      <color rgb="FF000000"/>
      <name val="Calibri"/>
      <family val="2"/>
      <scheme val="minor"/>
    </font>
    <font>
      <sz val="8"/>
      <color rgb="FF000000"/>
      <name val="Calibri"/>
      <family val="2"/>
      <scheme val="minor"/>
    </font>
    <font>
      <sz val="7"/>
      <color rgb="FF000000"/>
      <name val="Calibri"/>
      <family val="2"/>
      <scheme val="minor"/>
    </font>
    <font>
      <sz val="8"/>
      <color theme="1"/>
      <name val="Calibri"/>
      <family val="2"/>
      <scheme val="minor"/>
    </font>
    <font>
      <sz val="48"/>
      <color rgb="FF0070C0"/>
      <name val="Calibri"/>
      <family val="2"/>
      <scheme val="minor"/>
    </font>
    <font>
      <b/>
      <i/>
      <sz val="16"/>
      <color indexed="9"/>
      <name val="Arial"/>
      <family val="2"/>
    </font>
    <font>
      <b/>
      <sz val="12"/>
      <name val="Arial"/>
      <family val="2"/>
    </font>
    <font>
      <b/>
      <i/>
      <sz val="14"/>
      <name val="Arial"/>
      <family val="2"/>
    </font>
    <font>
      <b/>
      <i/>
      <sz val="11"/>
      <name val="Arial"/>
      <family val="2"/>
    </font>
    <font>
      <i/>
      <sz val="12"/>
      <name val="Arial"/>
      <family val="2"/>
    </font>
    <font>
      <b/>
      <i/>
      <sz val="12"/>
      <name val="Arial"/>
      <family val="2"/>
    </font>
    <font>
      <b/>
      <sz val="7"/>
      <name val="Arial"/>
      <family val="2"/>
    </font>
    <font>
      <b/>
      <sz val="11"/>
      <color theme="1"/>
      <name val="Calibri"/>
      <family val="2"/>
      <scheme val="minor"/>
    </font>
    <font>
      <b/>
      <sz val="6"/>
      <name val="Arial"/>
      <family val="2"/>
    </font>
    <font>
      <sz val="8"/>
      <name val="Calibri"/>
      <family val="2"/>
      <scheme val="minor"/>
    </font>
    <font>
      <sz val="10"/>
      <color indexed="8"/>
      <name val="Arial"/>
      <family val="2"/>
    </font>
    <font>
      <sz val="10"/>
      <color indexed="8"/>
      <name val="Arial"/>
      <family val="2"/>
    </font>
    <font>
      <sz val="8"/>
      <color indexed="8"/>
      <name val="Arial"/>
      <family val="2"/>
    </font>
    <font>
      <sz val="8"/>
      <color rgb="FF000000"/>
      <name val="Arial"/>
      <family val="2"/>
    </font>
    <font>
      <sz val="10"/>
      <color theme="1"/>
      <name val="Calibri"/>
      <family val="2"/>
      <scheme val="minor"/>
    </font>
    <font>
      <sz val="10"/>
      <color rgb="FF000000"/>
      <name val="Calibri"/>
      <family val="2"/>
      <scheme val="minor"/>
    </font>
    <font>
      <sz val="10"/>
      <color indexed="8"/>
      <name val="Arial"/>
      <family val="2"/>
    </font>
    <font>
      <b/>
      <i/>
      <sz val="13"/>
      <name val="Arial"/>
      <family val="2"/>
    </font>
    <font>
      <sz val="10"/>
      <color rgb="FF000000"/>
      <name val="Times New Roman"/>
      <family val="1"/>
    </font>
    <font>
      <sz val="10"/>
      <color indexed="8"/>
      <name val="Arial"/>
      <family val="2"/>
    </font>
    <font>
      <b/>
      <sz val="43"/>
      <color theme="4" tint="-0.249977111117893"/>
      <name val="Calibri"/>
      <family val="2"/>
      <scheme val="minor"/>
    </font>
  </fonts>
  <fills count="12">
    <fill>
      <patternFill patternType="none"/>
    </fill>
    <fill>
      <patternFill patternType="gray125"/>
    </fill>
    <fill>
      <patternFill patternType="solid">
        <fgColor theme="0"/>
        <bgColor indexed="64"/>
      </patternFill>
    </fill>
    <fill>
      <patternFill patternType="solid">
        <fgColor indexed="8"/>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69">
    <xf numFmtId="0" fontId="0" fillId="0" borderId="0" xfId="0"/>
    <xf numFmtId="0" fontId="2" fillId="0" borderId="0" xfId="0" applyFont="1"/>
    <xf numFmtId="0" fontId="3" fillId="0" borderId="0" xfId="0" applyFont="1"/>
    <xf numFmtId="0" fontId="0" fillId="0" borderId="0" xfId="0" applyAlignment="1">
      <alignment horizontal="center" vertical="center"/>
    </xf>
    <xf numFmtId="0" fontId="4" fillId="0" borderId="1" xfId="0" applyFont="1" applyBorder="1"/>
    <xf numFmtId="0" fontId="5" fillId="0" borderId="1" xfId="0" applyFont="1" applyBorder="1"/>
    <xf numFmtId="0" fontId="6" fillId="0" borderId="1" xfId="0" applyFont="1" applyBorder="1" applyAlignment="1">
      <alignment wrapText="1"/>
    </xf>
    <xf numFmtId="0" fontId="7" fillId="0" borderId="2" xfId="0" applyFont="1" applyBorder="1"/>
    <xf numFmtId="0" fontId="6" fillId="0" borderId="0" xfId="0" applyFont="1" applyBorder="1"/>
    <xf numFmtId="0" fontId="6" fillId="0" borderId="1" xfId="0" applyFont="1" applyFill="1" applyBorder="1" applyAlignment="1">
      <alignment wrapText="1"/>
    </xf>
    <xf numFmtId="0" fontId="8" fillId="0" borderId="1" xfId="0" applyFont="1" applyBorder="1" applyAlignment="1">
      <alignment wrapText="1"/>
    </xf>
    <xf numFmtId="0" fontId="8" fillId="0" borderId="1" xfId="0" applyFont="1" applyBorder="1"/>
    <xf numFmtId="0" fontId="6" fillId="0" borderId="3" xfId="0" applyFont="1" applyBorder="1"/>
    <xf numFmtId="0" fontId="4" fillId="0" borderId="0" xfId="0" applyFont="1" applyBorder="1"/>
    <xf numFmtId="0" fontId="0" fillId="0" borderId="1" xfId="0" applyBorder="1"/>
    <xf numFmtId="0" fontId="8" fillId="0" borderId="4" xfId="0" applyFont="1" applyBorder="1" applyAlignment="1">
      <alignment wrapText="1"/>
    </xf>
    <xf numFmtId="0" fontId="9" fillId="0" borderId="1" xfId="0" applyFont="1" applyBorder="1" applyAlignment="1">
      <alignment wrapText="1"/>
    </xf>
    <xf numFmtId="0" fontId="4" fillId="2" borderId="1" xfId="0" applyFont="1" applyFill="1" applyBorder="1"/>
    <xf numFmtId="0" fontId="6" fillId="2" borderId="1" xfId="0" applyFont="1" applyFill="1" applyBorder="1" applyAlignment="1">
      <alignment wrapText="1"/>
    </xf>
    <xf numFmtId="0" fontId="3" fillId="0" borderId="0" xfId="0" applyFont="1" applyAlignment="1">
      <alignment horizontal="center" vertical="center"/>
    </xf>
    <xf numFmtId="0" fontId="8"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xf>
    <xf numFmtId="0" fontId="10" fillId="0" borderId="1" xfId="0" applyFont="1" applyBorder="1"/>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4" fontId="8" fillId="0" borderId="1" xfId="0" applyNumberFormat="1" applyFont="1" applyBorder="1" applyAlignment="1">
      <alignment horizontal="center" vertical="center"/>
    </xf>
    <xf numFmtId="0" fontId="0" fillId="0" borderId="0" xfId="0" applyAlignment="1">
      <alignment horizontal="center"/>
    </xf>
    <xf numFmtId="4" fontId="0" fillId="0" borderId="0" xfId="0" applyNumberFormat="1"/>
    <xf numFmtId="0" fontId="0" fillId="0" borderId="0" xfId="0" applyBorder="1"/>
    <xf numFmtId="0" fontId="11" fillId="0" borderId="0" xfId="0" applyFont="1" applyBorder="1"/>
    <xf numFmtId="0" fontId="4" fillId="2" borderId="4" xfId="0" applyFont="1" applyFill="1" applyBorder="1"/>
    <xf numFmtId="0" fontId="10" fillId="0" borderId="5" xfId="0" applyFont="1" applyBorder="1" applyAlignment="1">
      <alignment horizontal="center"/>
    </xf>
    <xf numFmtId="0" fontId="0" fillId="0" borderId="1" xfId="0" applyBorder="1" applyAlignment="1">
      <alignment horizontal="center"/>
    </xf>
    <xf numFmtId="1" fontId="10" fillId="0" borderId="1" xfId="0" applyNumberFormat="1" applyFont="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xf>
    <xf numFmtId="0" fontId="10" fillId="2" borderId="5" xfId="0" applyFont="1" applyFill="1" applyBorder="1" applyAlignment="1">
      <alignment horizontal="center"/>
    </xf>
    <xf numFmtId="0" fontId="0" fillId="2" borderId="1" xfId="0" applyFill="1" applyBorder="1" applyAlignment="1">
      <alignment horizontal="center"/>
    </xf>
    <xf numFmtId="4" fontId="8" fillId="2" borderId="1" xfId="0" applyNumberFormat="1" applyFont="1" applyFill="1" applyBorder="1" applyAlignment="1">
      <alignment horizontal="center" vertical="center"/>
    </xf>
    <xf numFmtId="1" fontId="8"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xf>
    <xf numFmtId="0" fontId="5" fillId="0" borderId="0" xfId="0" applyFont="1"/>
    <xf numFmtId="0" fontId="12" fillId="3" borderId="1" xfId="0" quotePrefix="1" applyFont="1" applyFill="1" applyBorder="1" applyAlignment="1">
      <alignment horizontal="center"/>
    </xf>
    <xf numFmtId="0" fontId="12" fillId="3" borderId="1" xfId="0" applyFont="1" applyFill="1" applyBorder="1" applyAlignment="1">
      <alignment horizontal="center" vertical="top"/>
    </xf>
    <xf numFmtId="0" fontId="16" fillId="0" borderId="1" xfId="0" applyFont="1" applyBorder="1" applyAlignment="1">
      <alignment horizontal="center" vertical="center"/>
    </xf>
    <xf numFmtId="0" fontId="17" fillId="5" borderId="1" xfId="0" applyFont="1" applyFill="1" applyBorder="1" applyAlignment="1">
      <alignment horizontal="center" vertical="center"/>
    </xf>
    <xf numFmtId="0" fontId="13" fillId="0" borderId="1" xfId="0" quotePrefix="1" applyFont="1" applyBorder="1" applyAlignment="1">
      <alignment horizontal="left" vertical="center"/>
    </xf>
    <xf numFmtId="0" fontId="13" fillId="4" borderId="1" xfId="0" applyFont="1" applyFill="1" applyBorder="1" applyAlignment="1">
      <alignment horizontal="left" vertical="center"/>
    </xf>
    <xf numFmtId="0" fontId="13" fillId="0" borderId="1" xfId="0" applyFont="1" applyBorder="1" applyAlignment="1">
      <alignment vertical="center"/>
    </xf>
    <xf numFmtId="3" fontId="16" fillId="0" borderId="1" xfId="0" applyNumberFormat="1" applyFont="1" applyBorder="1" applyAlignment="1">
      <alignment horizontal="center" vertical="center"/>
    </xf>
    <xf numFmtId="0" fontId="13" fillId="4" borderId="1" xfId="0" applyFont="1" applyFill="1" applyBorder="1" applyAlignment="1">
      <alignment vertical="center"/>
    </xf>
    <xf numFmtId="3" fontId="17" fillId="5"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16" fillId="2" borderId="1" xfId="0" applyFont="1" applyFill="1" applyBorder="1" applyAlignment="1">
      <alignment horizontal="center" vertical="center"/>
    </xf>
    <xf numFmtId="9" fontId="1" fillId="0" borderId="1" xfId="1" applyFont="1" applyBorder="1" applyAlignment="1">
      <alignment horizontal="center" vertical="center"/>
    </xf>
    <xf numFmtId="0" fontId="10" fillId="0" borderId="6" xfId="0" applyFont="1" applyFill="1" applyBorder="1" applyAlignment="1">
      <alignment horizontal="center"/>
    </xf>
    <xf numFmtId="0" fontId="4" fillId="0" borderId="1" xfId="0" applyFont="1" applyFill="1" applyBorder="1"/>
    <xf numFmtId="1" fontId="10" fillId="0" borderId="1" xfId="0" applyNumberFormat="1" applyFont="1" applyBorder="1" applyAlignment="1">
      <alignment horizontal="center" vertical="center"/>
    </xf>
    <xf numFmtId="0" fontId="10" fillId="0" borderId="0" xfId="0" applyFont="1" applyAlignment="1">
      <alignment horizontal="center" vertical="center"/>
    </xf>
    <xf numFmtId="0" fontId="19" fillId="0" borderId="0" xfId="0" applyFont="1"/>
    <xf numFmtId="0" fontId="19" fillId="0" borderId="1" xfId="0" applyFont="1" applyBorder="1" applyAlignment="1">
      <alignment horizontal="center" vertical="center"/>
    </xf>
    <xf numFmtId="0" fontId="0" fillId="0" borderId="1" xfId="0" applyBorder="1" applyAlignment="1">
      <alignment vertical="top"/>
    </xf>
    <xf numFmtId="0" fontId="0" fillId="0" borderId="1" xfId="0" applyBorder="1" applyAlignment="1">
      <alignment horizontal="left" vertical="top"/>
    </xf>
    <xf numFmtId="0" fontId="0" fillId="0" borderId="1" xfId="0" applyFill="1" applyBorder="1" applyAlignment="1">
      <alignment horizontal="left" vertical="top"/>
    </xf>
    <xf numFmtId="0" fontId="0" fillId="0" borderId="1" xfId="0" applyBorder="1" applyAlignment="1">
      <alignment horizontal="left" vertical="center"/>
    </xf>
    <xf numFmtId="0" fontId="0" fillId="6" borderId="1" xfId="0" applyFill="1" applyBorder="1" applyAlignment="1">
      <alignment vertical="top"/>
    </xf>
    <xf numFmtId="0" fontId="0" fillId="0" borderId="7" xfId="0" applyBorder="1" applyAlignment="1">
      <alignment horizontal="left" vertical="top"/>
    </xf>
    <xf numFmtId="3" fontId="10" fillId="2" borderId="1" xfId="0" applyNumberFormat="1" applyFont="1" applyFill="1" applyBorder="1" applyAlignment="1">
      <alignment horizontal="center"/>
    </xf>
    <xf numFmtId="0" fontId="10" fillId="2" borderId="0" xfId="0" applyFont="1" applyFill="1" applyAlignment="1">
      <alignment horizontal="center"/>
    </xf>
    <xf numFmtId="0" fontId="5" fillId="2" borderId="1" xfId="0" applyFont="1" applyFill="1" applyBorder="1" applyAlignment="1">
      <alignment horizontal="center"/>
    </xf>
    <xf numFmtId="0" fontId="8" fillId="2" borderId="5" xfId="0" applyFont="1" applyFill="1" applyBorder="1" applyAlignment="1">
      <alignment horizontal="center" vertical="center" wrapText="1"/>
    </xf>
    <xf numFmtId="0" fontId="0" fillId="2" borderId="1" xfId="0" applyFill="1" applyBorder="1" applyAlignment="1">
      <alignment horizontal="center" vertical="center"/>
    </xf>
    <xf numFmtId="0" fontId="20" fillId="0" borderId="0" xfId="0" applyFont="1" applyFill="1" applyBorder="1" applyAlignment="1">
      <alignment vertical="center"/>
    </xf>
    <xf numFmtId="0" fontId="4" fillId="7" borderId="1" xfId="0" applyFont="1" applyFill="1" applyBorder="1"/>
    <xf numFmtId="0" fontId="6" fillId="7" borderId="1" xfId="0" applyFont="1" applyFill="1" applyBorder="1" applyAlignment="1">
      <alignment wrapText="1"/>
    </xf>
    <xf numFmtId="0" fontId="10" fillId="7" borderId="1" xfId="0" applyFont="1" applyFill="1" applyBorder="1" applyAlignment="1">
      <alignment horizontal="center"/>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21" fillId="8" borderId="6" xfId="0" applyFont="1" applyFill="1" applyBorder="1" applyAlignment="1">
      <alignment horizontal="center"/>
    </xf>
    <xf numFmtId="0" fontId="21" fillId="8" borderId="1" xfId="0" applyFont="1" applyFill="1" applyBorder="1" applyAlignment="1">
      <alignment horizontal="center"/>
    </xf>
    <xf numFmtId="0" fontId="21" fillId="2" borderId="1" xfId="0" applyFont="1" applyFill="1" applyBorder="1" applyAlignment="1">
      <alignment horizontal="center"/>
    </xf>
    <xf numFmtId="0" fontId="14" fillId="4" borderId="1" xfId="2" applyNumberFormat="1" applyFont="1" applyFill="1" applyBorder="1" applyAlignment="1">
      <alignment horizontal="center" vertical="center"/>
    </xf>
    <xf numFmtId="0" fontId="14" fillId="0" borderId="1" xfId="0" applyFont="1" applyBorder="1" applyAlignment="1">
      <alignment vertical="center"/>
    </xf>
    <xf numFmtId="3" fontId="17" fillId="2" borderId="1" xfId="0" applyNumberFormat="1" applyFont="1" applyFill="1" applyBorder="1" applyAlignment="1">
      <alignment horizontal="center" vertical="center"/>
    </xf>
    <xf numFmtId="9" fontId="17" fillId="0" borderId="1" xfId="1" applyNumberFormat="1" applyFont="1" applyBorder="1" applyAlignment="1">
      <alignment horizontal="center" vertical="center"/>
    </xf>
    <xf numFmtId="9" fontId="17" fillId="4" borderId="1" xfId="1" applyNumberFormat="1" applyFont="1" applyFill="1" applyBorder="1" applyAlignment="1">
      <alignment horizontal="center" vertical="center"/>
    </xf>
    <xf numFmtId="0" fontId="10" fillId="6" borderId="1" xfId="0" applyFont="1" applyFill="1" applyBorder="1" applyAlignment="1">
      <alignment horizontal="center"/>
    </xf>
    <xf numFmtId="0" fontId="8" fillId="6" borderId="1" xfId="0" applyFont="1" applyFill="1" applyBorder="1" applyAlignment="1">
      <alignment horizontal="center" vertical="center" wrapText="1"/>
    </xf>
    <xf numFmtId="0" fontId="8" fillId="2" borderId="1" xfId="0" applyFont="1" applyFill="1" applyBorder="1" applyAlignment="1">
      <alignment horizontal="center"/>
    </xf>
    <xf numFmtId="0" fontId="6" fillId="9" borderId="1" xfId="0" applyFont="1" applyFill="1" applyBorder="1" applyAlignment="1">
      <alignment wrapText="1"/>
    </xf>
    <xf numFmtId="0" fontId="10" fillId="9" borderId="1" xfId="0" applyFont="1" applyFill="1" applyBorder="1" applyAlignment="1">
      <alignment horizontal="center"/>
    </xf>
    <xf numFmtId="0" fontId="8" fillId="9" borderId="1" xfId="0" applyFont="1" applyFill="1" applyBorder="1" applyAlignment="1">
      <alignment horizontal="center" vertical="center" wrapText="1"/>
    </xf>
    <xf numFmtId="0" fontId="8" fillId="9" borderId="1" xfId="0" applyFont="1" applyFill="1" applyBorder="1" applyAlignment="1">
      <alignment horizontal="center" vertical="center"/>
    </xf>
    <xf numFmtId="1" fontId="24" fillId="0" borderId="1" xfId="0" applyNumberFormat="1" applyFont="1" applyBorder="1" applyAlignment="1">
      <alignment horizontal="center" vertical="center"/>
    </xf>
    <xf numFmtId="9" fontId="0" fillId="0" borderId="0" xfId="0" applyNumberFormat="1" applyAlignment="1">
      <alignment horizontal="center" vertical="center"/>
    </xf>
    <xf numFmtId="0" fontId="2" fillId="0" borderId="0" xfId="0" applyFont="1" applyFill="1" applyBorder="1" applyAlignment="1">
      <alignment horizontal="center" vertical="center"/>
    </xf>
    <xf numFmtId="1" fontId="0" fillId="0" borderId="0" xfId="0" applyNumberFormat="1" applyAlignment="1">
      <alignment horizontal="center" vertical="center"/>
    </xf>
    <xf numFmtId="3" fontId="24" fillId="0" borderId="1" xfId="0" applyNumberFormat="1" applyFont="1" applyBorder="1" applyAlignment="1">
      <alignment horizontal="center" vertical="center"/>
    </xf>
    <xf numFmtId="0" fontId="0" fillId="0" borderId="1" xfId="0" applyBorder="1" applyAlignment="1">
      <alignment horizontal="center" vertical="center"/>
    </xf>
    <xf numFmtId="0" fontId="25" fillId="2" borderId="1"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1" fontId="8" fillId="2" borderId="1" xfId="0" applyNumberFormat="1" applyFont="1" applyFill="1" applyBorder="1" applyAlignment="1">
      <alignment horizontal="center" vertical="center"/>
    </xf>
    <xf numFmtId="0" fontId="10" fillId="2" borderId="6" xfId="0" applyFont="1" applyFill="1" applyBorder="1" applyAlignment="1">
      <alignment horizontal="center"/>
    </xf>
    <xf numFmtId="1" fontId="10"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165" fontId="10" fillId="6" borderId="1" xfId="2" applyNumberFormat="1" applyFont="1" applyFill="1" applyBorder="1" applyAlignment="1">
      <alignment horizontal="left" vertical="center"/>
    </xf>
    <xf numFmtId="1" fontId="5" fillId="0" borderId="1" xfId="0" applyNumberFormat="1" applyFont="1" applyBorder="1" applyAlignment="1">
      <alignment horizontal="center"/>
    </xf>
    <xf numFmtId="1" fontId="26" fillId="0" borderId="1" xfId="0" applyNumberFormat="1" applyFont="1" applyBorder="1" applyAlignment="1">
      <alignment horizontal="center"/>
    </xf>
    <xf numFmtId="1" fontId="26" fillId="2" borderId="1" xfId="0" applyNumberFormat="1" applyFont="1" applyFill="1" applyBorder="1" applyAlignment="1">
      <alignment horizontal="center"/>
    </xf>
    <xf numFmtId="3" fontId="5" fillId="0" borderId="1" xfId="0" applyNumberFormat="1" applyFont="1" applyBorder="1" applyAlignment="1">
      <alignment horizontal="center"/>
    </xf>
    <xf numFmtId="0" fontId="5" fillId="0" borderId="1" xfId="0" applyFont="1" applyBorder="1" applyAlignment="1">
      <alignment horizontal="center"/>
    </xf>
    <xf numFmtId="0" fontId="22" fillId="0" borderId="0" xfId="0" applyFont="1" applyAlignment="1">
      <alignment vertical="top"/>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43" fontId="0" fillId="8" borderId="0" xfId="2" applyFont="1" applyFill="1" applyAlignment="1">
      <alignment horizontal="center" vertical="center"/>
    </xf>
    <xf numFmtId="0" fontId="23" fillId="0" borderId="0" xfId="0" applyFont="1" applyAlignment="1">
      <alignment vertical="top"/>
    </xf>
    <xf numFmtId="1" fontId="23" fillId="0" borderId="1" xfId="0" applyNumberFormat="1" applyFont="1" applyBorder="1" applyAlignment="1">
      <alignment horizontal="center" vertical="center"/>
    </xf>
    <xf numFmtId="3" fontId="23" fillId="0" borderId="1" xfId="0" applyNumberFormat="1" applyFont="1" applyBorder="1" applyAlignment="1">
      <alignment horizontal="center" vertical="center"/>
    </xf>
    <xf numFmtId="0" fontId="5" fillId="0" borderId="8" xfId="0" applyFont="1" applyBorder="1"/>
    <xf numFmtId="0" fontId="10" fillId="0" borderId="8" xfId="0" applyFont="1" applyBorder="1" applyAlignment="1">
      <alignment horizontal="center"/>
    </xf>
    <xf numFmtId="0" fontId="10" fillId="2" borderId="8" xfId="0" applyFont="1" applyFill="1" applyBorder="1" applyAlignment="1">
      <alignment horizontal="center" vertical="center"/>
    </xf>
    <xf numFmtId="1" fontId="24" fillId="0" borderId="8" xfId="0" applyNumberFormat="1" applyFont="1" applyBorder="1" applyAlignment="1">
      <alignment horizontal="center" vertical="center"/>
    </xf>
    <xf numFmtId="1" fontId="26" fillId="0" borderId="8" xfId="0" applyNumberFormat="1" applyFont="1" applyBorder="1" applyAlignment="1">
      <alignment horizontal="center"/>
    </xf>
    <xf numFmtId="1" fontId="23" fillId="0" borderId="8" xfId="0" applyNumberFormat="1" applyFont="1" applyBorder="1" applyAlignment="1">
      <alignment horizontal="center" vertical="center"/>
    </xf>
    <xf numFmtId="0" fontId="0" fillId="7" borderId="1" xfId="0" applyFill="1" applyBorder="1" applyAlignment="1">
      <alignment horizontal="center" vertical="center"/>
    </xf>
    <xf numFmtId="0" fontId="6" fillId="0" borderId="5" xfId="0" applyFont="1" applyBorder="1" applyAlignment="1">
      <alignment wrapText="1"/>
    </xf>
    <xf numFmtId="1" fontId="24" fillId="0" borderId="5" xfId="0" applyNumberFormat="1" applyFont="1" applyBorder="1" applyAlignment="1">
      <alignment horizontal="center" vertical="center"/>
    </xf>
    <xf numFmtId="1" fontId="26" fillId="0" borderId="5" xfId="0" applyNumberFormat="1" applyFont="1" applyBorder="1" applyAlignment="1">
      <alignment horizontal="center"/>
    </xf>
    <xf numFmtId="1" fontId="23" fillId="0" borderId="5" xfId="0" applyNumberFormat="1" applyFont="1" applyBorder="1" applyAlignment="1">
      <alignment horizontal="center" vertical="center"/>
    </xf>
    <xf numFmtId="1" fontId="0" fillId="7" borderId="1" xfId="0" applyNumberFormat="1" applyFill="1" applyBorder="1" applyAlignment="1">
      <alignment horizontal="center" vertical="center"/>
    </xf>
    <xf numFmtId="0" fontId="19" fillId="10" borderId="1" xfId="0" applyFont="1" applyFill="1" applyBorder="1"/>
    <xf numFmtId="0" fontId="19" fillId="10" borderId="1" xfId="0" applyFont="1" applyFill="1" applyBorder="1" applyAlignment="1">
      <alignment horizontal="center" vertical="center"/>
    </xf>
    <xf numFmtId="0" fontId="28" fillId="0" borderId="0" xfId="0" applyFont="1" applyAlignment="1">
      <alignment vertical="top"/>
    </xf>
    <xf numFmtId="17" fontId="0" fillId="0" borderId="1" xfId="0" applyNumberFormat="1" applyBorder="1"/>
    <xf numFmtId="40" fontId="30" fillId="0" borderId="0" xfId="0" applyNumberFormat="1" applyFont="1" applyAlignment="1">
      <alignment horizontal="center" vertical="center"/>
    </xf>
    <xf numFmtId="4" fontId="8" fillId="7" borderId="1" xfId="0" applyNumberFormat="1" applyFont="1" applyFill="1" applyBorder="1" applyAlignment="1">
      <alignment horizontal="center" vertical="center"/>
    </xf>
    <xf numFmtId="0" fontId="31" fillId="0" borderId="0" xfId="0" applyFont="1" applyAlignment="1">
      <alignment vertical="top"/>
    </xf>
    <xf numFmtId="0" fontId="10" fillId="0" borderId="1" xfId="0" applyFont="1" applyBorder="1" applyAlignment="1">
      <alignment horizontal="center"/>
    </xf>
    <xf numFmtId="1" fontId="17" fillId="5" borderId="1" xfId="0" applyNumberFormat="1" applyFont="1" applyFill="1" applyBorder="1" applyAlignment="1">
      <alignment horizontal="center" vertical="center"/>
    </xf>
    <xf numFmtId="1" fontId="16" fillId="2" borderId="1" xfId="0" applyNumberFormat="1" applyFont="1" applyFill="1" applyBorder="1" applyAlignment="1">
      <alignment horizontal="center" vertical="center"/>
    </xf>
    <xf numFmtId="1" fontId="24" fillId="6" borderId="1" xfId="0" applyNumberFormat="1" applyFont="1" applyFill="1" applyBorder="1" applyAlignment="1">
      <alignment horizontal="center" vertical="center"/>
    </xf>
    <xf numFmtId="1" fontId="8" fillId="6" borderId="1" xfId="0" applyNumberFormat="1" applyFont="1" applyFill="1" applyBorder="1" applyAlignment="1">
      <alignment horizontal="center" vertical="center"/>
    </xf>
    <xf numFmtId="0" fontId="26" fillId="0" borderId="0" xfId="0" applyFont="1"/>
    <xf numFmtId="165" fontId="0" fillId="0" borderId="0" xfId="0" applyNumberFormat="1" applyAlignment="1">
      <alignment horizontal="center" vertical="center"/>
    </xf>
    <xf numFmtId="4" fontId="0" fillId="0" borderId="0" xfId="0" applyNumberFormat="1" applyAlignment="1">
      <alignment horizontal="center" vertical="center"/>
    </xf>
    <xf numFmtId="0" fontId="6" fillId="11" borderId="1" xfId="0" applyFont="1" applyFill="1" applyBorder="1" applyAlignment="1">
      <alignment wrapText="1"/>
    </xf>
    <xf numFmtId="0" fontId="10" fillId="11" borderId="1" xfId="0" applyFont="1" applyFill="1" applyBorder="1" applyAlignment="1">
      <alignment horizontal="center"/>
    </xf>
    <xf numFmtId="0" fontId="8" fillId="11" borderId="1" xfId="0" applyFont="1" applyFill="1" applyBorder="1" applyAlignment="1">
      <alignment horizontal="center" vertical="center" wrapText="1"/>
    </xf>
    <xf numFmtId="0" fontId="10" fillId="11" borderId="1" xfId="0" applyFont="1" applyFill="1" applyBorder="1" applyAlignment="1">
      <alignment horizontal="center" vertical="center"/>
    </xf>
    <xf numFmtId="1" fontId="27" fillId="11" borderId="1" xfId="0" applyNumberFormat="1" applyFont="1" applyFill="1" applyBorder="1" applyAlignment="1">
      <alignment horizontal="center" vertical="center"/>
    </xf>
    <xf numFmtId="1" fontId="10" fillId="11" borderId="1" xfId="0" applyNumberFormat="1" applyFont="1" applyFill="1" applyBorder="1" applyAlignment="1">
      <alignment horizontal="center" vertical="center"/>
    </xf>
    <xf numFmtId="1" fontId="24" fillId="11" borderId="1" xfId="0" applyNumberFormat="1" applyFont="1" applyFill="1" applyBorder="1" applyAlignment="1">
      <alignment horizontal="center" vertical="center"/>
    </xf>
    <xf numFmtId="0" fontId="0" fillId="11" borderId="0" xfId="0" applyFill="1" applyAlignment="1">
      <alignment horizontal="center" vertical="center"/>
    </xf>
    <xf numFmtId="0" fontId="0" fillId="11" borderId="1" xfId="0" applyFill="1" applyBorder="1" applyAlignment="1">
      <alignment horizontal="center"/>
    </xf>
    <xf numFmtId="0" fontId="6" fillId="11" borderId="1" xfId="0" applyFont="1" applyFill="1" applyBorder="1"/>
    <xf numFmtId="1" fontId="8" fillId="11"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xf>
    <xf numFmtId="165" fontId="5" fillId="2" borderId="1" xfId="2" applyNumberFormat="1" applyFont="1" applyFill="1" applyBorder="1" applyAlignment="1">
      <alignment vertical="center"/>
    </xf>
    <xf numFmtId="1" fontId="17" fillId="0" borderId="1" xfId="0" applyNumberFormat="1" applyFont="1" applyFill="1" applyBorder="1" applyAlignment="1">
      <alignment horizontal="center" vertical="center"/>
    </xf>
    <xf numFmtId="0" fontId="0" fillId="0" borderId="0" xfId="0" applyBorder="1" applyAlignment="1">
      <alignment wrapText="1"/>
    </xf>
    <xf numFmtId="164" fontId="11" fillId="0" borderId="0" xfId="0" applyNumberFormat="1" applyFont="1" applyBorder="1" applyAlignment="1">
      <alignment horizontal="center"/>
    </xf>
    <xf numFmtId="0" fontId="32" fillId="0" borderId="0" xfId="0" applyFont="1" applyBorder="1" applyAlignment="1">
      <alignment horizontal="center" vertical="center" wrapText="1"/>
    </xf>
    <xf numFmtId="0" fontId="13" fillId="0" borderId="5"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5" xfId="0" quotePrefix="1" applyFont="1" applyBorder="1" applyAlignment="1">
      <alignment horizontal="center" vertical="center" wrapText="1"/>
    </xf>
    <xf numFmtId="0" fontId="15" fillId="0" borderId="8" xfId="0" quotePrefix="1" applyFont="1" applyBorder="1" applyAlignment="1">
      <alignment horizontal="center" vertical="center" wrapText="1"/>
    </xf>
    <xf numFmtId="0" fontId="29" fillId="4" borderId="4" xfId="0" applyFont="1" applyFill="1" applyBorder="1" applyAlignment="1">
      <alignment horizontal="center"/>
    </xf>
    <xf numFmtId="0" fontId="29" fillId="4" borderId="2" xfId="0" applyFont="1" applyFill="1" applyBorder="1" applyAlignment="1">
      <alignment horizontal="center"/>
    </xf>
  </cellXfs>
  <cellStyles count="3">
    <cellStyle name="Comma" xfId="2" builtinId="3"/>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TOTAL AUTO CRIMES</a:t>
            </a:r>
          </a:p>
        </c:rich>
      </c:tx>
      <c:overlay val="0"/>
    </c:title>
    <c:autoTitleDeleted val="0"/>
    <c:plotArea>
      <c:layout/>
      <c:barChart>
        <c:barDir val="col"/>
        <c:grouping val="stacked"/>
        <c:varyColors val="0"/>
        <c:ser>
          <c:idx val="1"/>
          <c:order val="0"/>
          <c:tx>
            <c:strRef>
              <c:f>'Real Data'!$B$12</c:f>
              <c:strCache>
                <c:ptCount val="1"/>
                <c:pt idx="0">
                  <c:v>Auto Burglary</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Data'!$C$12:$N$12</c:f>
              <c:numCache>
                <c:formatCode>General</c:formatCode>
                <c:ptCount val="12"/>
                <c:pt idx="0">
                  <c:v>38</c:v>
                </c:pt>
                <c:pt idx="1">
                  <c:v>25</c:v>
                </c:pt>
                <c:pt idx="2" formatCode="0">
                  <c:v>47</c:v>
                </c:pt>
                <c:pt idx="3" formatCode="0">
                  <c:v>64</c:v>
                </c:pt>
                <c:pt idx="4" formatCode="0">
                  <c:v>40</c:v>
                </c:pt>
                <c:pt idx="5" formatCode="0">
                  <c:v>26</c:v>
                </c:pt>
                <c:pt idx="6">
                  <c:v>27</c:v>
                </c:pt>
                <c:pt idx="7">
                  <c:v>30</c:v>
                </c:pt>
              </c:numCache>
            </c:numRef>
          </c:val>
          <c:extLst>
            <c:ext xmlns:c16="http://schemas.microsoft.com/office/drawing/2014/chart" uri="{C3380CC4-5D6E-409C-BE32-E72D297353CC}">
              <c16:uniqueId val="{00000000-30A1-4DB3-B9DD-B157B13297B3}"/>
            </c:ext>
          </c:extLst>
        </c:ser>
        <c:ser>
          <c:idx val="2"/>
          <c:order val="1"/>
          <c:tx>
            <c:strRef>
              <c:f>'Real Data'!$B$13</c:f>
              <c:strCache>
                <c:ptCount val="1"/>
                <c:pt idx="0">
                  <c:v>Catalytic Converter</c:v>
                </c:pt>
              </c:strCache>
            </c:strRef>
          </c:tx>
          <c:invertIfNegative val="0"/>
          <c:dLbls>
            <c:dLbl>
              <c:idx val="11"/>
              <c:layout>
                <c:manualLayout>
                  <c:x val="7.8682911801713118E-17"/>
                  <c:y val="-2.74348422496580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A1-4DB3-B9DD-B157B13297B3}"/>
                </c:ext>
              </c:extLst>
            </c:dLbl>
            <c:spPr>
              <a:noFill/>
              <a:ln>
                <a:noFill/>
              </a:ln>
              <a:effectLst/>
            </c:spPr>
            <c:txPr>
              <a:bodyPr anchor="t" anchorCtr="1"/>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Data'!$C$13:$N$13</c:f>
              <c:numCache>
                <c:formatCode>General</c:formatCode>
                <c:ptCount val="12"/>
                <c:pt idx="0">
                  <c:v>7</c:v>
                </c:pt>
                <c:pt idx="1">
                  <c:v>5</c:v>
                </c:pt>
                <c:pt idx="2" formatCode="#,##0">
                  <c:v>10</c:v>
                </c:pt>
                <c:pt idx="3" formatCode="#,##0">
                  <c:v>7</c:v>
                </c:pt>
                <c:pt idx="4" formatCode="#,##0">
                  <c:v>8</c:v>
                </c:pt>
                <c:pt idx="5" formatCode="#,##0">
                  <c:v>6</c:v>
                </c:pt>
                <c:pt idx="6">
                  <c:v>3</c:v>
                </c:pt>
                <c:pt idx="7">
                  <c:v>1</c:v>
                </c:pt>
              </c:numCache>
            </c:numRef>
          </c:val>
          <c:extLst>
            <c:ext xmlns:c16="http://schemas.microsoft.com/office/drawing/2014/chart" uri="{C3380CC4-5D6E-409C-BE32-E72D297353CC}">
              <c16:uniqueId val="{00000002-30A1-4DB3-B9DD-B157B13297B3}"/>
            </c:ext>
          </c:extLst>
        </c:ser>
        <c:ser>
          <c:idx val="3"/>
          <c:order val="2"/>
          <c:tx>
            <c:strRef>
              <c:f>'Real Data'!$B$14</c:f>
              <c:strCache>
                <c:ptCount val="1"/>
                <c:pt idx="0">
                  <c:v>Tire and Rim Theft</c:v>
                </c:pt>
              </c:strCache>
            </c:strRef>
          </c:tx>
          <c:invertIfNegative val="0"/>
          <c:dLbls>
            <c:dLbl>
              <c:idx val="1"/>
              <c:spPr/>
              <c:txPr>
                <a:bodyPr anchor="t" anchorCtr="0"/>
                <a:lstStyle/>
                <a:p>
                  <a:pPr>
                    <a:defRPr sz="1200"/>
                  </a:pPr>
                  <a:endParaRPr lang="en-US"/>
                </a:p>
              </c:txPr>
              <c:showLegendKey val="0"/>
              <c:showVal val="1"/>
              <c:showCatName val="0"/>
              <c:showSerName val="0"/>
              <c:showPercent val="0"/>
              <c:showBubbleSize val="0"/>
              <c:extLst>
                <c:ext xmlns:c16="http://schemas.microsoft.com/office/drawing/2014/chart" uri="{C3380CC4-5D6E-409C-BE32-E72D297353CC}">
                  <c16:uniqueId val="{00000003-30A1-4DB3-B9DD-B157B13297B3}"/>
                </c:ext>
              </c:extLst>
            </c:dLbl>
            <c:dLbl>
              <c:idx val="11"/>
              <c:layout>
                <c:manualLayout>
                  <c:x val="2.1459223841839782E-3"/>
                  <c:y val="8.230452674897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A1-4DB3-B9DD-B157B13297B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Data'!$C$14:$N$14</c:f>
              <c:numCache>
                <c:formatCode>General</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30A1-4DB3-B9DD-B157B13297B3}"/>
            </c:ext>
          </c:extLst>
        </c:ser>
        <c:dLbls>
          <c:showLegendKey val="0"/>
          <c:showVal val="0"/>
          <c:showCatName val="0"/>
          <c:showSerName val="0"/>
          <c:showPercent val="0"/>
          <c:showBubbleSize val="0"/>
        </c:dLbls>
        <c:gapWidth val="150"/>
        <c:overlap val="100"/>
        <c:axId val="98337152"/>
        <c:axId val="98338688"/>
      </c:barChart>
      <c:catAx>
        <c:axId val="98337152"/>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98338688"/>
        <c:crosses val="autoZero"/>
        <c:auto val="1"/>
        <c:lblAlgn val="ctr"/>
        <c:lblOffset val="100"/>
        <c:noMultiLvlLbl val="0"/>
      </c:catAx>
      <c:valAx>
        <c:axId val="98338688"/>
        <c:scaling>
          <c:orientation val="minMax"/>
          <c:max val="150"/>
        </c:scaling>
        <c:delete val="0"/>
        <c:axPos val="l"/>
        <c:majorGridlines/>
        <c:numFmt formatCode="General" sourceLinked="1"/>
        <c:majorTickMark val="out"/>
        <c:minorTickMark val="none"/>
        <c:tickLblPos val="nextTo"/>
        <c:txPr>
          <a:bodyPr/>
          <a:lstStyle/>
          <a:p>
            <a:pPr>
              <a:defRPr sz="1600"/>
            </a:pPr>
            <a:endParaRPr lang="en-US"/>
          </a:p>
        </c:txPr>
        <c:crossAx val="98337152"/>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Total Bike Thefts</a:t>
            </a:r>
          </a:p>
        </c:rich>
      </c:tx>
      <c:overlay val="0"/>
    </c:title>
    <c:autoTitleDeleted val="0"/>
    <c:plotArea>
      <c:layout/>
      <c:barChart>
        <c:barDir val="col"/>
        <c:grouping val="clustered"/>
        <c:varyColors val="0"/>
        <c:ser>
          <c:idx val="0"/>
          <c:order val="0"/>
          <c:tx>
            <c:v>Total Bike Thefts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Data'!$C$17:$N$17</c:f>
              <c:numCache>
                <c:formatCode>General</c:formatCode>
                <c:ptCount val="12"/>
                <c:pt idx="0">
                  <c:v>13</c:v>
                </c:pt>
                <c:pt idx="1">
                  <c:v>20</c:v>
                </c:pt>
                <c:pt idx="2">
                  <c:v>16</c:v>
                </c:pt>
                <c:pt idx="3">
                  <c:v>10</c:v>
                </c:pt>
                <c:pt idx="4">
                  <c:v>31</c:v>
                </c:pt>
                <c:pt idx="5">
                  <c:v>24</c:v>
                </c:pt>
                <c:pt idx="6">
                  <c:v>38</c:v>
                </c:pt>
                <c:pt idx="7">
                  <c:v>16</c:v>
                </c:pt>
              </c:numCache>
            </c:numRef>
          </c:val>
          <c:extLst>
            <c:ext xmlns:c16="http://schemas.microsoft.com/office/drawing/2014/chart" uri="{C3380CC4-5D6E-409C-BE32-E72D297353CC}">
              <c16:uniqueId val="{00000000-0DAB-4B81-B172-C06EE3591B22}"/>
            </c:ext>
          </c:extLst>
        </c:ser>
        <c:dLbls>
          <c:showLegendKey val="0"/>
          <c:showVal val="0"/>
          <c:showCatName val="0"/>
          <c:showSerName val="0"/>
          <c:showPercent val="0"/>
          <c:showBubbleSize val="0"/>
        </c:dLbls>
        <c:gapWidth val="150"/>
        <c:axId val="101373440"/>
        <c:axId val="101374976"/>
      </c:barChart>
      <c:catAx>
        <c:axId val="101373440"/>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374976"/>
        <c:crosses val="autoZero"/>
        <c:auto val="1"/>
        <c:lblAlgn val="ctr"/>
        <c:lblOffset val="100"/>
        <c:noMultiLvlLbl val="0"/>
      </c:catAx>
      <c:valAx>
        <c:axId val="101374976"/>
        <c:scaling>
          <c:orientation val="minMax"/>
          <c:max val="50"/>
          <c:min val="0"/>
        </c:scaling>
        <c:delete val="0"/>
        <c:axPos val="l"/>
        <c:majorGridlines/>
        <c:numFmt formatCode="General" sourceLinked="1"/>
        <c:majorTickMark val="out"/>
        <c:minorTickMark val="none"/>
        <c:tickLblPos val="nextTo"/>
        <c:txPr>
          <a:bodyPr/>
          <a:lstStyle/>
          <a:p>
            <a:pPr>
              <a:defRPr sz="1400"/>
            </a:pPr>
            <a:endParaRPr lang="en-US"/>
          </a:p>
        </c:txPr>
        <c:crossAx val="101373440"/>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Total Parking Citations</a:t>
            </a:r>
          </a:p>
        </c:rich>
      </c:tx>
      <c:overlay val="0"/>
    </c:title>
    <c:autoTitleDeleted val="0"/>
    <c:plotArea>
      <c:layout/>
      <c:barChart>
        <c:barDir val="col"/>
        <c:grouping val="clustered"/>
        <c:varyColors val="0"/>
        <c:ser>
          <c:idx val="0"/>
          <c:order val="0"/>
          <c:tx>
            <c:v>Total Parking Citations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Data'!$C$18:$N$18</c:f>
              <c:numCache>
                <c:formatCode>General</c:formatCode>
                <c:ptCount val="12"/>
                <c:pt idx="0" formatCode="_(* #,##0_);_(* \(#,##0\);_(* &quot;-&quot;??_);_(@_)">
                  <c:v>4660</c:v>
                </c:pt>
                <c:pt idx="1">
                  <c:v>3316</c:v>
                </c:pt>
                <c:pt idx="2">
                  <c:v>4071</c:v>
                </c:pt>
                <c:pt idx="3" formatCode="#,##0">
                  <c:v>3697</c:v>
                </c:pt>
                <c:pt idx="4" formatCode="_(* #,##0_);_(* \(#,##0\);_(* &quot;-&quot;??_);_(@_)">
                  <c:v>4769</c:v>
                </c:pt>
                <c:pt idx="5" formatCode="#,##0">
                  <c:v>3954</c:v>
                </c:pt>
                <c:pt idx="6">
                  <c:v>4292</c:v>
                </c:pt>
                <c:pt idx="7">
                  <c:v>4780</c:v>
                </c:pt>
              </c:numCache>
            </c:numRef>
          </c:val>
          <c:extLst>
            <c:ext xmlns:c16="http://schemas.microsoft.com/office/drawing/2014/chart" uri="{C3380CC4-5D6E-409C-BE32-E72D297353CC}">
              <c16:uniqueId val="{00000000-BCBB-4E0F-A9F0-432F35F0965E}"/>
            </c:ext>
          </c:extLst>
        </c:ser>
        <c:dLbls>
          <c:showLegendKey val="0"/>
          <c:showVal val="0"/>
          <c:showCatName val="0"/>
          <c:showSerName val="0"/>
          <c:showPercent val="0"/>
          <c:showBubbleSize val="0"/>
        </c:dLbls>
        <c:gapWidth val="150"/>
        <c:axId val="101064064"/>
        <c:axId val="101078144"/>
      </c:barChart>
      <c:catAx>
        <c:axId val="101064064"/>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078144"/>
        <c:crosses val="autoZero"/>
        <c:auto val="1"/>
        <c:lblAlgn val="ctr"/>
        <c:lblOffset val="100"/>
        <c:noMultiLvlLbl val="0"/>
      </c:catAx>
      <c:valAx>
        <c:axId val="101078144"/>
        <c:scaling>
          <c:orientation val="minMax"/>
        </c:scaling>
        <c:delete val="0"/>
        <c:axPos val="l"/>
        <c:majorGridlines/>
        <c:numFmt formatCode="_(* #,##0_);_(* \(#,##0\);_(* &quot;-&quot;??_);_(@_)" sourceLinked="1"/>
        <c:majorTickMark val="out"/>
        <c:minorTickMark val="none"/>
        <c:tickLblPos val="nextTo"/>
        <c:txPr>
          <a:bodyPr/>
          <a:lstStyle/>
          <a:p>
            <a:pPr>
              <a:defRPr sz="1400"/>
            </a:pPr>
            <a:endParaRPr lang="en-US"/>
          </a:p>
        </c:txPr>
        <c:crossAx val="101064064"/>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en-US" sz="2800"/>
              <a:t>Total  Assault/ Battery</a:t>
            </a:r>
            <a:r>
              <a:rPr lang="en-US" sz="2800" baseline="0"/>
              <a:t> </a:t>
            </a:r>
            <a:r>
              <a:rPr lang="en-US" sz="2800"/>
              <a:t>on BART</a:t>
            </a:r>
          </a:p>
        </c:rich>
      </c:tx>
      <c:layout>
        <c:manualLayout>
          <c:xMode val="edge"/>
          <c:yMode val="edge"/>
          <c:x val="0.12626321308974772"/>
          <c:y val="2.6480031145016982E-2"/>
        </c:manualLayout>
      </c:layout>
      <c:overlay val="0"/>
    </c:title>
    <c:autoTitleDeleted val="0"/>
    <c:plotArea>
      <c:layout/>
      <c:barChart>
        <c:barDir val="col"/>
        <c:grouping val="clustered"/>
        <c:varyColors val="0"/>
        <c:ser>
          <c:idx val="0"/>
          <c:order val="0"/>
          <c:tx>
            <c:v>Total Assault/ Battery on BART</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Data'!$C$19:$N$19</c:f>
              <c:numCache>
                <c:formatCode>General</c:formatCode>
                <c:ptCount val="12"/>
                <c:pt idx="0">
                  <c:v>15</c:v>
                </c:pt>
                <c:pt idx="1">
                  <c:v>24</c:v>
                </c:pt>
                <c:pt idx="2">
                  <c:v>17</c:v>
                </c:pt>
                <c:pt idx="3">
                  <c:v>30</c:v>
                </c:pt>
                <c:pt idx="4">
                  <c:v>29</c:v>
                </c:pt>
                <c:pt idx="5">
                  <c:v>21</c:v>
                </c:pt>
                <c:pt idx="6">
                  <c:v>25</c:v>
                </c:pt>
                <c:pt idx="7">
                  <c:v>20</c:v>
                </c:pt>
              </c:numCache>
            </c:numRef>
          </c:val>
          <c:extLst>
            <c:ext xmlns:c16="http://schemas.microsoft.com/office/drawing/2014/chart" uri="{C3380CC4-5D6E-409C-BE32-E72D297353CC}">
              <c16:uniqueId val="{00000000-4DB0-4168-985D-20014D33B6F1}"/>
            </c:ext>
          </c:extLst>
        </c:ser>
        <c:dLbls>
          <c:showLegendKey val="0"/>
          <c:showVal val="0"/>
          <c:showCatName val="0"/>
          <c:showSerName val="0"/>
          <c:showPercent val="0"/>
          <c:showBubbleSize val="0"/>
        </c:dLbls>
        <c:gapWidth val="150"/>
        <c:axId val="101121024"/>
        <c:axId val="101126912"/>
      </c:barChart>
      <c:catAx>
        <c:axId val="101121024"/>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126912"/>
        <c:crosses val="autoZero"/>
        <c:auto val="1"/>
        <c:lblAlgn val="ctr"/>
        <c:lblOffset val="100"/>
        <c:noMultiLvlLbl val="0"/>
      </c:catAx>
      <c:valAx>
        <c:axId val="101126912"/>
        <c:scaling>
          <c:orientation val="minMax"/>
          <c:max val="50"/>
        </c:scaling>
        <c:delete val="0"/>
        <c:axPos val="l"/>
        <c:majorGridlines/>
        <c:numFmt formatCode="General" sourceLinked="1"/>
        <c:majorTickMark val="out"/>
        <c:minorTickMark val="none"/>
        <c:tickLblPos val="nextTo"/>
        <c:txPr>
          <a:bodyPr/>
          <a:lstStyle/>
          <a:p>
            <a:pPr>
              <a:defRPr sz="1400"/>
            </a:pPr>
            <a:endParaRPr lang="en-US"/>
          </a:p>
        </c:txPr>
        <c:crossAx val="101121024"/>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Arrests &amp; Citations</a:t>
            </a:r>
          </a:p>
        </c:rich>
      </c:tx>
      <c:overlay val="0"/>
    </c:title>
    <c:autoTitleDeleted val="0"/>
    <c:plotArea>
      <c:layout>
        <c:manualLayout>
          <c:layoutTarget val="inner"/>
          <c:xMode val="edge"/>
          <c:yMode val="edge"/>
          <c:x val="0.11761720299432024"/>
          <c:y val="0.17060735152461412"/>
          <c:w val="0.56608653821809252"/>
          <c:h val="0.73155644138746345"/>
        </c:manualLayout>
      </c:layout>
      <c:barChart>
        <c:barDir val="col"/>
        <c:grouping val="stacked"/>
        <c:varyColors val="0"/>
        <c:ser>
          <c:idx val="2"/>
          <c:order val="1"/>
          <c:tx>
            <c:strRef>
              <c:f>'Real Data'!$B$44</c:f>
              <c:strCache>
                <c:ptCount val="1"/>
                <c:pt idx="0">
                  <c:v>Arrest by Citation</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Data'!$C$44:$N$44</c:f>
              <c:numCache>
                <c:formatCode>0</c:formatCode>
                <c:ptCount val="12"/>
                <c:pt idx="0">
                  <c:v>256</c:v>
                </c:pt>
                <c:pt idx="1">
                  <c:v>259</c:v>
                </c:pt>
                <c:pt idx="2">
                  <c:v>199</c:v>
                </c:pt>
                <c:pt idx="3">
                  <c:v>104</c:v>
                </c:pt>
                <c:pt idx="4">
                  <c:v>180</c:v>
                </c:pt>
                <c:pt idx="5">
                  <c:v>159</c:v>
                </c:pt>
                <c:pt idx="6">
                  <c:v>124</c:v>
                </c:pt>
                <c:pt idx="7">
                  <c:v>112</c:v>
                </c:pt>
              </c:numCache>
            </c:numRef>
          </c:val>
          <c:extLst>
            <c:ext xmlns:c16="http://schemas.microsoft.com/office/drawing/2014/chart" uri="{C3380CC4-5D6E-409C-BE32-E72D297353CC}">
              <c16:uniqueId val="{00000001-CE6B-4A7C-9A51-A0788F0B9FF0}"/>
            </c:ext>
          </c:extLst>
        </c:ser>
        <c:ser>
          <c:idx val="1"/>
          <c:order val="2"/>
          <c:tx>
            <c:strRef>
              <c:f>'Real Data'!$B$43</c:f>
              <c:strCache>
                <c:ptCount val="1"/>
                <c:pt idx="0">
                  <c:v>Misdemeanor</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Data'!$C$43:$N$43</c:f>
              <c:numCache>
                <c:formatCode>General</c:formatCode>
                <c:ptCount val="12"/>
                <c:pt idx="0">
                  <c:v>43</c:v>
                </c:pt>
                <c:pt idx="1">
                  <c:v>61</c:v>
                </c:pt>
                <c:pt idx="2">
                  <c:v>50</c:v>
                </c:pt>
                <c:pt idx="3" formatCode="0">
                  <c:v>48</c:v>
                </c:pt>
                <c:pt idx="4" formatCode="0">
                  <c:v>60</c:v>
                </c:pt>
                <c:pt idx="5" formatCode="0">
                  <c:v>69</c:v>
                </c:pt>
                <c:pt idx="6">
                  <c:v>47</c:v>
                </c:pt>
                <c:pt idx="7">
                  <c:v>72</c:v>
                </c:pt>
              </c:numCache>
            </c:numRef>
          </c:val>
          <c:extLst>
            <c:ext xmlns:c16="http://schemas.microsoft.com/office/drawing/2014/chart" uri="{C3380CC4-5D6E-409C-BE32-E72D297353CC}">
              <c16:uniqueId val="{00000002-CE6B-4A7C-9A51-A0788F0B9FF0}"/>
            </c:ext>
          </c:extLst>
        </c:ser>
        <c:ser>
          <c:idx val="0"/>
          <c:order val="3"/>
          <c:tx>
            <c:strRef>
              <c:f>'Real Data'!$B$42</c:f>
              <c:strCache>
                <c:ptCount val="1"/>
                <c:pt idx="0">
                  <c:v>Felony</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Data'!$C$42:$N$42</c:f>
              <c:numCache>
                <c:formatCode>General</c:formatCode>
                <c:ptCount val="12"/>
                <c:pt idx="0">
                  <c:v>29</c:v>
                </c:pt>
                <c:pt idx="1">
                  <c:v>18</c:v>
                </c:pt>
                <c:pt idx="2">
                  <c:v>24</c:v>
                </c:pt>
                <c:pt idx="3" formatCode="0">
                  <c:v>22</c:v>
                </c:pt>
                <c:pt idx="4" formatCode="0">
                  <c:v>19</c:v>
                </c:pt>
                <c:pt idx="5" formatCode="0">
                  <c:v>12</c:v>
                </c:pt>
                <c:pt idx="6">
                  <c:v>28</c:v>
                </c:pt>
                <c:pt idx="7">
                  <c:v>25</c:v>
                </c:pt>
              </c:numCache>
            </c:numRef>
          </c:val>
          <c:extLst>
            <c:ext xmlns:c16="http://schemas.microsoft.com/office/drawing/2014/chart" uri="{C3380CC4-5D6E-409C-BE32-E72D297353CC}">
              <c16:uniqueId val="{00000003-CE6B-4A7C-9A51-A0788F0B9FF0}"/>
            </c:ext>
          </c:extLst>
        </c:ser>
        <c:dLbls>
          <c:showLegendKey val="0"/>
          <c:showVal val="0"/>
          <c:showCatName val="0"/>
          <c:showSerName val="0"/>
          <c:showPercent val="0"/>
          <c:showBubbleSize val="0"/>
        </c:dLbls>
        <c:gapWidth val="150"/>
        <c:overlap val="100"/>
        <c:axId val="101559680"/>
        <c:axId val="101565568"/>
        <c:extLst>
          <c:ext xmlns:c15="http://schemas.microsoft.com/office/drawing/2012/chart" uri="{02D57815-91ED-43cb-92C2-25804820EDAC}">
            <c15:filteredBarSeries>
              <c15:ser>
                <c:idx val="3"/>
                <c:order val="0"/>
                <c:tx>
                  <c:strRef>
                    <c:extLst>
                      <c:ext uri="{02D57815-91ED-43cb-92C2-25804820EDAC}">
                        <c15:formulaRef>
                          <c15:sqref>'Real Data'!$B$45</c15:sqref>
                        </c15:formulaRef>
                      </c:ext>
                    </c:extLst>
                    <c:strCache>
                      <c:ptCount val="1"/>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'Real Data'!$C$2:$N$2</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uri="{02D57815-91ED-43cb-92C2-25804820EDAC}">
                        <c15:formulaRef>
                          <c15:sqref>'Real Data'!$C$45:$N$45</c15:sqref>
                        </c15:formulaRef>
                      </c:ext>
                    </c:extLst>
                    <c:numCache>
                      <c:formatCode>0</c:formatCode>
                      <c:ptCount val="12"/>
                    </c:numCache>
                  </c:numRef>
                </c:val>
                <c:extLst>
                  <c:ext xmlns:c16="http://schemas.microsoft.com/office/drawing/2014/chart" uri="{C3380CC4-5D6E-409C-BE32-E72D297353CC}">
                    <c16:uniqueId val="{00000000-CE6B-4A7C-9A51-A0788F0B9FF0}"/>
                  </c:ext>
                </c:extLst>
              </c15:ser>
            </c15:filteredBarSeries>
          </c:ext>
        </c:extLst>
      </c:barChart>
      <c:catAx>
        <c:axId val="101559680"/>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565568"/>
        <c:crosses val="autoZero"/>
        <c:auto val="1"/>
        <c:lblAlgn val="ctr"/>
        <c:lblOffset val="100"/>
        <c:noMultiLvlLbl val="0"/>
      </c:catAx>
      <c:valAx>
        <c:axId val="101565568"/>
        <c:scaling>
          <c:orientation val="minMax"/>
        </c:scaling>
        <c:delete val="0"/>
        <c:axPos val="l"/>
        <c:majorGridlines/>
        <c:numFmt formatCode="0" sourceLinked="1"/>
        <c:majorTickMark val="out"/>
        <c:minorTickMark val="none"/>
        <c:tickLblPos val="nextTo"/>
        <c:txPr>
          <a:bodyPr/>
          <a:lstStyle/>
          <a:p>
            <a:pPr>
              <a:defRPr sz="1400"/>
            </a:pPr>
            <a:endParaRPr lang="en-US"/>
          </a:p>
        </c:txPr>
        <c:crossAx val="101559680"/>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Electronic</a:t>
            </a:r>
            <a:r>
              <a:rPr lang="en-US" sz="2800" baseline="0"/>
              <a:t> Item Thefts</a:t>
            </a:r>
            <a:endParaRPr lang="en-US" sz="2800"/>
          </a:p>
        </c:rich>
      </c:tx>
      <c:overlay val="0"/>
    </c:title>
    <c:autoTitleDeleted val="0"/>
    <c:plotArea>
      <c:layout/>
      <c:barChart>
        <c:barDir val="col"/>
        <c:grouping val="stacked"/>
        <c:varyColors val="0"/>
        <c:ser>
          <c:idx val="0"/>
          <c:order val="0"/>
          <c:tx>
            <c:v>Theft By Snatching</c:v>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Data'!$C$46:$N$46</c:f>
              <c:numCache>
                <c:formatCode>General</c:formatCode>
                <c:ptCount val="12"/>
                <c:pt idx="0">
                  <c:v>27</c:v>
                </c:pt>
                <c:pt idx="1">
                  <c:v>13</c:v>
                </c:pt>
                <c:pt idx="2">
                  <c:v>12</c:v>
                </c:pt>
                <c:pt idx="3">
                  <c:v>13</c:v>
                </c:pt>
                <c:pt idx="4">
                  <c:v>16</c:v>
                </c:pt>
                <c:pt idx="5">
                  <c:v>13</c:v>
                </c:pt>
                <c:pt idx="6">
                  <c:v>27</c:v>
                </c:pt>
                <c:pt idx="7">
                  <c:v>27</c:v>
                </c:pt>
              </c:numCache>
            </c:numRef>
          </c:val>
          <c:extLst>
            <c:ext xmlns:c16="http://schemas.microsoft.com/office/drawing/2014/chart" uri="{C3380CC4-5D6E-409C-BE32-E72D297353CC}">
              <c16:uniqueId val="{00000000-7530-45E4-8E17-0DC0CD2E77FD}"/>
            </c:ext>
          </c:extLst>
        </c:ser>
        <c:ser>
          <c:idx val="1"/>
          <c:order val="1"/>
          <c:tx>
            <c:v>Theft By Force or Fear</c:v>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Data'!$C$47:$N$47</c:f>
              <c:numCache>
                <c:formatCode>General</c:formatCode>
                <c:ptCount val="12"/>
                <c:pt idx="0">
                  <c:v>5</c:v>
                </c:pt>
                <c:pt idx="1">
                  <c:v>3</c:v>
                </c:pt>
                <c:pt idx="2">
                  <c:v>8</c:v>
                </c:pt>
                <c:pt idx="3">
                  <c:v>7</c:v>
                </c:pt>
                <c:pt idx="4">
                  <c:v>8</c:v>
                </c:pt>
                <c:pt idx="5">
                  <c:v>14</c:v>
                </c:pt>
                <c:pt idx="6">
                  <c:v>12</c:v>
                </c:pt>
                <c:pt idx="7">
                  <c:v>10</c:v>
                </c:pt>
              </c:numCache>
            </c:numRef>
          </c:val>
          <c:extLst>
            <c:ext xmlns:c16="http://schemas.microsoft.com/office/drawing/2014/chart" uri="{C3380CC4-5D6E-409C-BE32-E72D297353CC}">
              <c16:uniqueId val="{00000001-7530-45E4-8E17-0DC0CD2E77FD}"/>
            </c:ext>
          </c:extLst>
        </c:ser>
        <c:dLbls>
          <c:showLegendKey val="0"/>
          <c:showVal val="0"/>
          <c:showCatName val="0"/>
          <c:showSerName val="0"/>
          <c:showPercent val="0"/>
          <c:showBubbleSize val="0"/>
        </c:dLbls>
        <c:gapWidth val="150"/>
        <c:overlap val="100"/>
        <c:axId val="101603968"/>
        <c:axId val="101622144"/>
      </c:barChart>
      <c:catAx>
        <c:axId val="101603968"/>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622144"/>
        <c:crosses val="autoZero"/>
        <c:auto val="1"/>
        <c:lblAlgn val="ctr"/>
        <c:lblOffset val="100"/>
        <c:noMultiLvlLbl val="0"/>
      </c:catAx>
      <c:valAx>
        <c:axId val="101622144"/>
        <c:scaling>
          <c:orientation val="minMax"/>
          <c:max val="100"/>
        </c:scaling>
        <c:delete val="0"/>
        <c:axPos val="l"/>
        <c:majorGridlines/>
        <c:numFmt formatCode="General" sourceLinked="1"/>
        <c:majorTickMark val="out"/>
        <c:minorTickMark val="none"/>
        <c:tickLblPos val="nextTo"/>
        <c:txPr>
          <a:bodyPr/>
          <a:lstStyle/>
          <a:p>
            <a:pPr>
              <a:defRPr sz="1400"/>
            </a:pPr>
            <a:endParaRPr lang="en-US"/>
          </a:p>
        </c:txPr>
        <c:crossAx val="101603968"/>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Fare Evasion- CAD Data</a:t>
            </a:r>
          </a:p>
        </c:rich>
      </c:tx>
      <c:layout>
        <c:manualLayout>
          <c:xMode val="edge"/>
          <c:yMode val="edge"/>
          <c:x val="0.21515111099711881"/>
          <c:y val="1.3971118916706216E-2"/>
        </c:manualLayout>
      </c:layout>
      <c:overlay val="0"/>
    </c:title>
    <c:autoTitleDeleted val="0"/>
    <c:plotArea>
      <c:layout/>
      <c:barChart>
        <c:barDir val="col"/>
        <c:grouping val="clustered"/>
        <c:varyColors val="0"/>
        <c:ser>
          <c:idx val="0"/>
          <c:order val="0"/>
          <c:tx>
            <c:v>Fare Evasion CAD Data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Data'!$C$48:$N$48</c:f>
              <c:numCache>
                <c:formatCode>0</c:formatCode>
                <c:ptCount val="12"/>
                <c:pt idx="0">
                  <c:v>227</c:v>
                </c:pt>
                <c:pt idx="1">
                  <c:v>214</c:v>
                </c:pt>
                <c:pt idx="2" formatCode="General">
                  <c:v>152</c:v>
                </c:pt>
                <c:pt idx="3">
                  <c:v>78</c:v>
                </c:pt>
                <c:pt idx="4" formatCode="General">
                  <c:v>144</c:v>
                </c:pt>
                <c:pt idx="5">
                  <c:v>124</c:v>
                </c:pt>
                <c:pt idx="6">
                  <c:v>78</c:v>
                </c:pt>
                <c:pt idx="7">
                  <c:v>91</c:v>
                </c:pt>
              </c:numCache>
            </c:numRef>
          </c:val>
          <c:extLst>
            <c:ext xmlns:c16="http://schemas.microsoft.com/office/drawing/2014/chart" uri="{C3380CC4-5D6E-409C-BE32-E72D297353CC}">
              <c16:uniqueId val="{00000000-8759-45F3-9AF8-88FBB9BE4D5D}"/>
            </c:ext>
          </c:extLst>
        </c:ser>
        <c:dLbls>
          <c:showLegendKey val="0"/>
          <c:showVal val="0"/>
          <c:showCatName val="0"/>
          <c:showSerName val="0"/>
          <c:showPercent val="0"/>
          <c:showBubbleSize val="0"/>
        </c:dLbls>
        <c:gapWidth val="150"/>
        <c:axId val="106963712"/>
        <c:axId val="106965248"/>
      </c:barChart>
      <c:catAx>
        <c:axId val="106963712"/>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6965248"/>
        <c:crosses val="autoZero"/>
        <c:auto val="1"/>
        <c:lblAlgn val="ctr"/>
        <c:lblOffset val="100"/>
        <c:noMultiLvlLbl val="0"/>
      </c:catAx>
      <c:valAx>
        <c:axId val="106965248"/>
        <c:scaling>
          <c:orientation val="minMax"/>
          <c:max val="300"/>
        </c:scaling>
        <c:delete val="0"/>
        <c:axPos val="l"/>
        <c:majorGridlines/>
        <c:numFmt formatCode="0" sourceLinked="1"/>
        <c:majorTickMark val="out"/>
        <c:minorTickMark val="none"/>
        <c:tickLblPos val="nextTo"/>
        <c:txPr>
          <a:bodyPr/>
          <a:lstStyle/>
          <a:p>
            <a:pPr>
              <a:defRPr sz="1400"/>
            </a:pPr>
            <a:endParaRPr lang="en-US"/>
          </a:p>
        </c:txPr>
        <c:crossAx val="106963712"/>
        <c:crosses val="autoZero"/>
        <c:crossBetween val="between"/>
      </c:valAx>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Total</a:t>
            </a:r>
            <a:r>
              <a:rPr lang="en-US" sz="2800" baseline="0"/>
              <a:t> Calls To ISRC (Dispatch)</a:t>
            </a:r>
            <a:endParaRPr lang="en-US" sz="2800"/>
          </a:p>
        </c:rich>
      </c:tx>
      <c:overlay val="0"/>
    </c:title>
    <c:autoTitleDeleted val="0"/>
    <c:plotArea>
      <c:layout/>
      <c:barChart>
        <c:barDir val="col"/>
        <c:grouping val="stacked"/>
        <c:varyColors val="0"/>
        <c:ser>
          <c:idx val="0"/>
          <c:order val="0"/>
          <c:tx>
            <c:v>Tri Tech Events</c:v>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Data'!$C$49:$N$49</c:f>
              <c:numCache>
                <c:formatCode>General</c:formatCode>
                <c:ptCount val="12"/>
                <c:pt idx="0">
                  <c:v>1725</c:v>
                </c:pt>
                <c:pt idx="1">
                  <c:v>1527</c:v>
                </c:pt>
                <c:pt idx="2">
                  <c:v>1814</c:v>
                </c:pt>
                <c:pt idx="3">
                  <c:v>1582</c:v>
                </c:pt>
                <c:pt idx="4">
                  <c:v>1628</c:v>
                </c:pt>
                <c:pt idx="5">
                  <c:v>1908</c:v>
                </c:pt>
                <c:pt idx="6">
                  <c:v>1835</c:v>
                </c:pt>
                <c:pt idx="7">
                  <c:v>2046</c:v>
                </c:pt>
              </c:numCache>
            </c:numRef>
          </c:val>
          <c:extLst>
            <c:ext xmlns:c16="http://schemas.microsoft.com/office/drawing/2014/chart" uri="{C3380CC4-5D6E-409C-BE32-E72D297353CC}">
              <c16:uniqueId val="{00000001-A2F0-4BD1-95C7-CE99B32593F5}"/>
            </c:ext>
          </c:extLst>
        </c:ser>
        <c:dLbls>
          <c:showLegendKey val="0"/>
          <c:showVal val="0"/>
          <c:showCatName val="0"/>
          <c:showSerName val="0"/>
          <c:showPercent val="0"/>
          <c:showBubbleSize val="0"/>
        </c:dLbls>
        <c:gapWidth val="150"/>
        <c:overlap val="100"/>
        <c:axId val="107005056"/>
        <c:axId val="107006592"/>
      </c:barChart>
      <c:catAx>
        <c:axId val="107005056"/>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7006592"/>
        <c:crosses val="autoZero"/>
        <c:auto val="1"/>
        <c:lblAlgn val="ctr"/>
        <c:lblOffset val="100"/>
        <c:noMultiLvlLbl val="0"/>
      </c:catAx>
      <c:valAx>
        <c:axId val="107006592"/>
        <c:scaling>
          <c:orientation val="minMax"/>
        </c:scaling>
        <c:delete val="0"/>
        <c:axPos val="l"/>
        <c:majorGridlines/>
        <c:numFmt formatCode="General" sourceLinked="1"/>
        <c:majorTickMark val="out"/>
        <c:minorTickMark val="none"/>
        <c:tickLblPos val="nextTo"/>
        <c:txPr>
          <a:bodyPr/>
          <a:lstStyle/>
          <a:p>
            <a:pPr>
              <a:defRPr sz="1400"/>
            </a:pPr>
            <a:endParaRPr lang="en-US"/>
          </a:p>
        </c:txPr>
        <c:crossAx val="107005056"/>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3.emf"/><Relationship Id="rId5" Type="http://schemas.openxmlformats.org/officeDocument/2006/relationships/chart" Target="../charts/chart5.xml"/><Relationship Id="rId10" Type="http://schemas.openxmlformats.org/officeDocument/2006/relationships/image" Target="../media/image2.emf"/><Relationship Id="rId4" Type="http://schemas.openxmlformats.org/officeDocument/2006/relationships/chart" Target="../charts/chart4.xml"/><Relationship Id="rId9"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278102</xdr:colOff>
      <xdr:row>24</xdr:row>
      <xdr:rowOff>157163</xdr:rowOff>
    </xdr:from>
    <xdr:to>
      <xdr:col>15</xdr:col>
      <xdr:colOff>3140365</xdr:colOff>
      <xdr:row>49</xdr:row>
      <xdr:rowOff>23813</xdr:rowOff>
    </xdr:to>
    <xdr:graphicFrame macro="">
      <xdr:nvGraphicFramePr>
        <xdr:cNvPr id="737657" name="Chart 1">
          <a:extLst>
            <a:ext uri="{FF2B5EF4-FFF2-40B4-BE49-F238E27FC236}">
              <a16:creationId xmlns:a16="http://schemas.microsoft.com/office/drawing/2014/main" id="{00000000-0008-0000-0100-000079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119062</xdr:colOff>
      <xdr:row>24</xdr:row>
      <xdr:rowOff>147638</xdr:rowOff>
    </xdr:from>
    <xdr:to>
      <xdr:col>25</xdr:col>
      <xdr:colOff>109537</xdr:colOff>
      <xdr:row>48</xdr:row>
      <xdr:rowOff>185738</xdr:rowOff>
    </xdr:to>
    <xdr:graphicFrame macro="">
      <xdr:nvGraphicFramePr>
        <xdr:cNvPr id="737659" name="Chart 4">
          <a:extLst>
            <a:ext uri="{FF2B5EF4-FFF2-40B4-BE49-F238E27FC236}">
              <a16:creationId xmlns:a16="http://schemas.microsoft.com/office/drawing/2014/main" id="{00000000-0008-0000-0100-00007B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220517</xdr:colOff>
      <xdr:row>50</xdr:row>
      <xdr:rowOff>74324</xdr:rowOff>
    </xdr:from>
    <xdr:to>
      <xdr:col>15</xdr:col>
      <xdr:colOff>3163453</xdr:colOff>
      <xdr:row>74</xdr:row>
      <xdr:rowOff>74324</xdr:rowOff>
    </xdr:to>
    <xdr:graphicFrame macro="">
      <xdr:nvGraphicFramePr>
        <xdr:cNvPr id="737660" name="Chart 5">
          <a:extLst>
            <a:ext uri="{FF2B5EF4-FFF2-40B4-BE49-F238E27FC236}">
              <a16:creationId xmlns:a16="http://schemas.microsoft.com/office/drawing/2014/main" id="{00000000-0008-0000-0100-00007C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295997</xdr:colOff>
      <xdr:row>24</xdr:row>
      <xdr:rowOff>161636</xdr:rowOff>
    </xdr:from>
    <xdr:to>
      <xdr:col>35</xdr:col>
      <xdr:colOff>103187</xdr:colOff>
      <xdr:row>48</xdr:row>
      <xdr:rowOff>161636</xdr:rowOff>
    </xdr:to>
    <xdr:graphicFrame macro="">
      <xdr:nvGraphicFramePr>
        <xdr:cNvPr id="737661" name="Chart 6">
          <a:extLst>
            <a:ext uri="{FF2B5EF4-FFF2-40B4-BE49-F238E27FC236}">
              <a16:creationId xmlns:a16="http://schemas.microsoft.com/office/drawing/2014/main" id="{00000000-0008-0000-0100-00007D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46903</xdr:colOff>
      <xdr:row>50</xdr:row>
      <xdr:rowOff>117332</xdr:rowOff>
    </xdr:from>
    <xdr:to>
      <xdr:col>9</xdr:col>
      <xdr:colOff>599353</xdr:colOff>
      <xdr:row>74</xdr:row>
      <xdr:rowOff>140134</xdr:rowOff>
    </xdr:to>
    <xdr:graphicFrame macro="">
      <xdr:nvGraphicFramePr>
        <xdr:cNvPr id="737666" name="Chart 13">
          <a:extLst>
            <a:ext uri="{FF2B5EF4-FFF2-40B4-BE49-F238E27FC236}">
              <a16:creationId xmlns:a16="http://schemas.microsoft.com/office/drawing/2014/main" id="{00000000-0008-0000-0100-000082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24</xdr:row>
      <xdr:rowOff>129309</xdr:rowOff>
    </xdr:from>
    <xdr:to>
      <xdr:col>9</xdr:col>
      <xdr:colOff>571500</xdr:colOff>
      <xdr:row>48</xdr:row>
      <xdr:rowOff>180687</xdr:rowOff>
    </xdr:to>
    <xdr:graphicFrame macro="">
      <xdr:nvGraphicFramePr>
        <xdr:cNvPr id="737667" name="Chart 14">
          <a:extLst>
            <a:ext uri="{FF2B5EF4-FFF2-40B4-BE49-F238E27FC236}">
              <a16:creationId xmlns:a16="http://schemas.microsoft.com/office/drawing/2014/main" id="{00000000-0008-0000-0100-000083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304800</xdr:colOff>
      <xdr:row>50</xdr:row>
      <xdr:rowOff>117763</xdr:rowOff>
    </xdr:from>
    <xdr:to>
      <xdr:col>35</xdr:col>
      <xdr:colOff>50800</xdr:colOff>
      <xdr:row>75</xdr:row>
      <xdr:rowOff>16307</xdr:rowOff>
    </xdr:to>
    <xdr:graphicFrame macro="">
      <xdr:nvGraphicFramePr>
        <xdr:cNvPr id="737668" name="Chart 15">
          <a:extLst>
            <a:ext uri="{FF2B5EF4-FFF2-40B4-BE49-F238E27FC236}">
              <a16:creationId xmlns:a16="http://schemas.microsoft.com/office/drawing/2014/main" id="{00000000-0008-0000-0100-000084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82116</xdr:colOff>
      <xdr:row>50</xdr:row>
      <xdr:rowOff>23091</xdr:rowOff>
    </xdr:from>
    <xdr:to>
      <xdr:col>25</xdr:col>
      <xdr:colOff>16597</xdr:colOff>
      <xdr:row>74</xdr:row>
      <xdr:rowOff>150380</xdr:rowOff>
    </xdr:to>
    <xdr:graphicFrame macro="">
      <xdr:nvGraphicFramePr>
        <xdr:cNvPr id="737669" name="Chart 16">
          <a:extLst>
            <a:ext uri="{FF2B5EF4-FFF2-40B4-BE49-F238E27FC236}">
              <a16:creationId xmlns:a16="http://schemas.microsoft.com/office/drawing/2014/main" id="{00000000-0008-0000-0100-000085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15</xdr:col>
      <xdr:colOff>837333</xdr:colOff>
      <xdr:row>4</xdr:row>
      <xdr:rowOff>51666</xdr:rowOff>
    </xdr:from>
    <xdr:to>
      <xdr:col>17</xdr:col>
      <xdr:colOff>132195</xdr:colOff>
      <xdr:row>18</xdr:row>
      <xdr:rowOff>96196</xdr:rowOff>
    </xdr:to>
    <xdr:pic>
      <xdr:nvPicPr>
        <xdr:cNvPr id="22" name="Picture 21" descr="bpd_full_color.JPG">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9" cstate="print"/>
        <a:stretch>
          <a:fillRect/>
        </a:stretch>
      </xdr:blipFill>
      <xdr:spPr>
        <a:xfrm>
          <a:off x="9867033" y="813666"/>
          <a:ext cx="3219162" cy="3930730"/>
        </a:xfrm>
        <a:prstGeom prst="rect">
          <a:avLst/>
        </a:prstGeom>
      </xdr:spPr>
    </xdr:pic>
    <xdr:clientData/>
  </xdr:twoCellAnchor>
  <xdr:twoCellAnchor editAs="oneCell">
    <xdr:from>
      <xdr:col>15</xdr:col>
      <xdr:colOff>0</xdr:colOff>
      <xdr:row>21</xdr:row>
      <xdr:rowOff>0</xdr:rowOff>
    </xdr:from>
    <xdr:to>
      <xdr:col>15</xdr:col>
      <xdr:colOff>541020</xdr:colOff>
      <xdr:row>22</xdr:row>
      <xdr:rowOff>15240</xdr:rowOff>
    </xdr:to>
    <xdr:pic>
      <xdr:nvPicPr>
        <xdr:cNvPr id="3076" name="Picture 4">
          <a:extLst>
            <a:ext uri="{FF2B5EF4-FFF2-40B4-BE49-F238E27FC236}">
              <a16:creationId xmlns:a16="http://schemas.microsoft.com/office/drawing/2014/main" id="{00000000-0008-0000-0100-0000040C0000}"/>
            </a:ext>
          </a:extLst>
        </xdr:cNvPr>
        <xdr:cNvPicPr>
          <a:picLocks noChangeAspect="1" noChangeArrowheads="1"/>
        </xdr:cNvPicPr>
      </xdr:nvPicPr>
      <xdr:blipFill>
        <a:blip xmlns:r="http://schemas.openxmlformats.org/officeDocument/2006/relationships" r:embed="rId10"/>
        <a:srcRect/>
        <a:stretch>
          <a:fillRect/>
        </a:stretch>
      </xdr:blipFill>
      <xdr:spPr bwMode="auto">
        <a:xfrm>
          <a:off x="9250680" y="5044440"/>
          <a:ext cx="541020" cy="198120"/>
        </a:xfrm>
        <a:prstGeom prst="rect">
          <a:avLst/>
        </a:prstGeom>
        <a:noFill/>
      </xdr:spPr>
    </xdr:pic>
    <xdr:clientData/>
  </xdr:twoCellAnchor>
  <xdr:twoCellAnchor>
    <xdr:from>
      <xdr:col>17</xdr:col>
      <xdr:colOff>112806</xdr:colOff>
      <xdr:row>13</xdr:row>
      <xdr:rowOff>19050</xdr:rowOff>
    </xdr:from>
    <xdr:to>
      <xdr:col>33</xdr:col>
      <xdr:colOff>10833</xdr:colOff>
      <xdr:row>22</xdr:row>
      <xdr:rowOff>152400</xdr:rowOff>
    </xdr:to>
    <xdr:sp macro="" textlink="">
      <xdr:nvSpPr>
        <xdr:cNvPr id="26" name="TextBox 25">
          <a:extLst>
            <a:ext uri="{FF2B5EF4-FFF2-40B4-BE49-F238E27FC236}">
              <a16:creationId xmlns:a16="http://schemas.microsoft.com/office/drawing/2014/main" id="{5EA7FA39-8E3C-47E7-B980-8998F89B4A14}"/>
            </a:ext>
          </a:extLst>
        </xdr:cNvPr>
        <xdr:cNvSpPr txBox="1"/>
      </xdr:nvSpPr>
      <xdr:spPr>
        <a:xfrm>
          <a:off x="13130306" y="3642285"/>
          <a:ext cx="10151409" cy="18142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000" b="1">
              <a:solidFill>
                <a:schemeClr val="accent2"/>
              </a:solidFill>
              <a:effectLst/>
              <a:latin typeface="+mn-lt"/>
              <a:ea typeface="+mn-ea"/>
              <a:cs typeface="+mn-cs"/>
            </a:rPr>
            <a:t>Disclaimer--**</a:t>
          </a:r>
          <a:r>
            <a:rPr lang="en-US" sz="2000" b="1">
              <a:solidFill>
                <a:schemeClr val="dk1"/>
              </a:solidFill>
              <a:effectLst/>
              <a:latin typeface="+mn-lt"/>
              <a:ea typeface="+mn-ea"/>
              <a:cs typeface="+mn-cs"/>
            </a:rPr>
            <a:t>The data is drawn from the BART Police Department TriTech computer database, and they are unaudited.   The numbers may not match the official monthly totals reported to the FBI through the Uniform Crime Reporting (UCR) program. Late reporting, the reclassification or unfounding of crimes, can affect crime statistics. The statistics contained in the on the Performance Measurements are </a:t>
          </a:r>
          <a:r>
            <a:rPr lang="en-US" sz="2000" b="1">
              <a:solidFill>
                <a:schemeClr val="accent1"/>
              </a:solidFill>
              <a:effectLst/>
              <a:latin typeface="+mn-lt"/>
              <a:ea typeface="+mn-ea"/>
              <a:cs typeface="+mn-cs"/>
            </a:rPr>
            <a:t>subject to change , updates, and corrections. </a:t>
          </a:r>
          <a:r>
            <a:rPr lang="en-US" sz="2000" b="1">
              <a:solidFill>
                <a:schemeClr val="dk1"/>
              </a:solidFill>
              <a:effectLst/>
              <a:latin typeface="+mn-lt"/>
              <a:ea typeface="+mn-ea"/>
              <a:cs typeface="+mn-cs"/>
            </a:rPr>
            <a:t>**</a:t>
          </a:r>
        </a:p>
        <a:p>
          <a:endParaRPr lang="en-US" sz="1800" u="none"/>
        </a:p>
      </xdr:txBody>
    </xdr:sp>
    <xdr:clientData/>
  </xdr:twoCellAnchor>
  <xdr:twoCellAnchor editAs="oneCell">
    <xdr:from>
      <xdr:col>1</xdr:col>
      <xdr:colOff>205440</xdr:colOff>
      <xdr:row>0</xdr:row>
      <xdr:rowOff>0</xdr:rowOff>
    </xdr:from>
    <xdr:to>
      <xdr:col>13</xdr:col>
      <xdr:colOff>186764</xdr:colOff>
      <xdr:row>23</xdr:row>
      <xdr:rowOff>172848</xdr:rowOff>
    </xdr:to>
    <xdr:pic>
      <xdr:nvPicPr>
        <xdr:cNvPr id="14" name="Picture 13">
          <a:extLst>
            <a:ext uri="{FF2B5EF4-FFF2-40B4-BE49-F238E27FC236}">
              <a16:creationId xmlns:a16="http://schemas.microsoft.com/office/drawing/2014/main" id="{1846EBB0-8847-4EC7-8FEA-14B07DAC2BF1}"/>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21764" y="0"/>
          <a:ext cx="7246471" cy="5663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14</xdr:col>
      <xdr:colOff>182789</xdr:colOff>
      <xdr:row>17</xdr:row>
      <xdr:rowOff>142875</xdr:rowOff>
    </xdr:to>
    <xdr:pic>
      <xdr:nvPicPr>
        <xdr:cNvPr id="2" name="Picture 1">
          <a:extLst>
            <a:ext uri="{FF2B5EF4-FFF2-40B4-BE49-F238E27FC236}">
              <a16:creationId xmlns:a16="http://schemas.microsoft.com/office/drawing/2014/main" id="{CF3F6B92-FE15-457D-A8A1-9791CC8AF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62000"/>
          <a:ext cx="8107589" cy="261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152400</xdr:rowOff>
    </xdr:from>
    <xdr:to>
      <xdr:col>14</xdr:col>
      <xdr:colOff>57150</xdr:colOff>
      <xdr:row>28</xdr:row>
      <xdr:rowOff>28575</xdr:rowOff>
    </xdr:to>
    <xdr:sp macro="" textlink="">
      <xdr:nvSpPr>
        <xdr:cNvPr id="3" name="TextBox 2">
          <a:extLst>
            <a:ext uri="{FF2B5EF4-FFF2-40B4-BE49-F238E27FC236}">
              <a16:creationId xmlns:a16="http://schemas.microsoft.com/office/drawing/2014/main" id="{597F5AAB-8192-4BF4-B9B6-38530F7F8603}"/>
            </a:ext>
          </a:extLst>
        </xdr:cNvPr>
        <xdr:cNvSpPr txBox="1"/>
      </xdr:nvSpPr>
      <xdr:spPr>
        <a:xfrm>
          <a:off x="609600" y="533400"/>
          <a:ext cx="7981950" cy="4829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u="none"/>
        </a:p>
        <a:p>
          <a:endParaRPr lang="en-US" sz="1800" u="none"/>
        </a:p>
        <a:p>
          <a:r>
            <a:rPr lang="en-US" sz="1800" b="1" u="sng">
              <a:solidFill>
                <a:schemeClr val="dk1"/>
              </a:solidFill>
              <a:latin typeface="+mn-lt"/>
              <a:ea typeface="+mn-ea"/>
              <a:cs typeface="+mn-cs"/>
            </a:rPr>
            <a:t>Top 5 Stations For Part 1 Crimes </a:t>
          </a:r>
          <a:endParaRPr lang="en-US" sz="1800" b="1">
            <a:solidFill>
              <a:schemeClr val="dk1"/>
            </a:solidFill>
            <a:latin typeface="+mn-lt"/>
            <a:ea typeface="+mn-ea"/>
            <a:cs typeface="+mn-cs"/>
          </a:endParaRPr>
        </a:p>
        <a:p>
          <a:r>
            <a:rPr lang="en-US" sz="1800" b="1" u="sng">
              <a:solidFill>
                <a:schemeClr val="dk1"/>
              </a:solidFill>
              <a:latin typeface="+mn-lt"/>
              <a:ea typeface="+mn-ea"/>
              <a:cs typeface="+mn-cs"/>
            </a:rPr>
            <a:t>Most Frequent</a:t>
          </a:r>
          <a:r>
            <a:rPr lang="en-US" sz="1800" b="1" u="sng" baseline="0">
              <a:solidFill>
                <a:schemeClr val="dk1"/>
              </a:solidFill>
              <a:latin typeface="+mn-lt"/>
              <a:ea typeface="+mn-ea"/>
              <a:cs typeface="+mn-cs"/>
            </a:rPr>
            <a:t> 2017</a:t>
          </a:r>
          <a:r>
            <a:rPr lang="en-US" sz="1800" b="1">
              <a:solidFill>
                <a:schemeClr val="dk1"/>
              </a:solidFill>
              <a:latin typeface="+mn-lt"/>
              <a:ea typeface="+mn-ea"/>
              <a:cs typeface="+mn-cs"/>
            </a:rPr>
            <a:t>                                </a:t>
          </a:r>
          <a:r>
            <a:rPr lang="en-US" sz="1800" b="1" u="sng">
              <a:solidFill>
                <a:schemeClr val="dk1"/>
              </a:solidFill>
              <a:latin typeface="+mn-lt"/>
              <a:ea typeface="+mn-ea"/>
              <a:cs typeface="+mn-cs"/>
            </a:rPr>
            <a:t>Most Frequent all of 2016</a:t>
          </a:r>
        </a:p>
        <a:p>
          <a:r>
            <a:rPr lang="en-US" sz="1800" b="1" u="sng">
              <a:solidFill>
                <a:schemeClr val="dk1"/>
              </a:solidFill>
              <a:latin typeface="+mn-lt"/>
              <a:ea typeface="+mn-ea"/>
              <a:cs typeface="+mn-cs"/>
            </a:rPr>
            <a:t>This Month</a:t>
          </a:r>
          <a:r>
            <a:rPr lang="en-US" sz="1800" b="1" u="none">
              <a:solidFill>
                <a:schemeClr val="dk1"/>
              </a:solidFill>
              <a:latin typeface="+mn-lt"/>
              <a:ea typeface="+mn-ea"/>
              <a:cs typeface="+mn-cs"/>
            </a:rPr>
            <a:t>			                  </a:t>
          </a:r>
          <a:r>
            <a:rPr lang="en-US" sz="1800" b="1" u="sng">
              <a:solidFill>
                <a:schemeClr val="dk1"/>
              </a:solidFill>
              <a:latin typeface="+mn-lt"/>
              <a:ea typeface="+mn-ea"/>
              <a:cs typeface="+mn-cs"/>
            </a:rPr>
            <a:t>2016 YEAR</a:t>
          </a:r>
        </a:p>
        <a:p>
          <a:endParaRPr lang="en-US" sz="1800" b="1">
            <a:solidFill>
              <a:schemeClr val="dk1"/>
            </a:solidFill>
            <a:latin typeface="+mn-lt"/>
            <a:ea typeface="+mn-ea"/>
            <a:cs typeface="+mn-cs"/>
          </a:endParaRPr>
        </a:p>
        <a:p>
          <a:r>
            <a:rPr lang="en-US" sz="1800" b="1">
              <a:solidFill>
                <a:schemeClr val="dk1"/>
              </a:solidFill>
              <a:latin typeface="+mn-lt"/>
              <a:ea typeface="+mn-ea"/>
              <a:cs typeface="+mn-cs"/>
            </a:rPr>
            <a:t>Coliseum					Coliseum	</a:t>
          </a:r>
        </a:p>
        <a:p>
          <a:r>
            <a:rPr lang="en-US" sz="1800" b="1">
              <a:solidFill>
                <a:schemeClr val="dk1"/>
              </a:solidFill>
              <a:latin typeface="+mn-lt"/>
              <a:ea typeface="+mn-ea"/>
              <a:cs typeface="+mn-cs"/>
            </a:rPr>
            <a:t>Dublin					Fruitvale</a:t>
          </a:r>
        </a:p>
        <a:p>
          <a:r>
            <a:rPr lang="en-US" sz="1800" b="1" baseline="0">
              <a:solidFill>
                <a:schemeClr val="dk1"/>
              </a:solidFill>
              <a:latin typeface="+mn-lt"/>
              <a:ea typeface="+mn-ea"/>
              <a:cs typeface="+mn-cs"/>
            </a:rPr>
            <a:t>Del Norte</a:t>
          </a:r>
          <a:r>
            <a:rPr lang="en-US" sz="1800" b="1">
              <a:solidFill>
                <a:schemeClr val="dk1"/>
              </a:solidFill>
              <a:latin typeface="+mn-lt"/>
              <a:ea typeface="+mn-ea"/>
              <a:cs typeface="+mn-cs"/>
            </a:rPr>
            <a:t>				Bay Fair</a:t>
          </a:r>
        </a:p>
        <a:p>
          <a:r>
            <a:rPr lang="en-US" sz="1800" b="1" baseline="0">
              <a:solidFill>
                <a:schemeClr val="dk1"/>
              </a:solidFill>
              <a:latin typeface="+mn-lt"/>
              <a:ea typeface="+mn-ea"/>
              <a:cs typeface="+mn-cs"/>
            </a:rPr>
            <a:t>Fruitvale					Concord</a:t>
          </a:r>
        </a:p>
        <a:p>
          <a:r>
            <a:rPr lang="en-US" sz="1800" b="1" baseline="0">
              <a:solidFill>
                <a:schemeClr val="dk1"/>
              </a:solidFill>
              <a:latin typeface="+mn-lt"/>
              <a:ea typeface="+mn-ea"/>
              <a:cs typeface="+mn-cs"/>
            </a:rPr>
            <a:t>Hayward	</a:t>
          </a:r>
          <a:r>
            <a:rPr lang="en-US" sz="1800" b="1">
              <a:solidFill>
                <a:schemeClr val="dk1"/>
              </a:solidFill>
              <a:latin typeface="+mn-lt"/>
              <a:ea typeface="+mn-ea"/>
              <a:cs typeface="+mn-cs"/>
            </a:rPr>
            <a:t> 				East Dublin</a:t>
          </a:r>
        </a:p>
        <a:p>
          <a:endParaRPr lang="en-US" sz="1800" b="1">
            <a:solidFill>
              <a:schemeClr val="dk1"/>
            </a:solidFill>
            <a:latin typeface="+mn-lt"/>
            <a:ea typeface="+mn-ea"/>
            <a:cs typeface="+mn-cs"/>
          </a:endParaRPr>
        </a:p>
        <a:p>
          <a:endParaRPr lang="en-US" sz="1800" b="1">
            <a:solidFill>
              <a:schemeClr val="dk1"/>
            </a:solidFill>
            <a:latin typeface="+mn-lt"/>
            <a:ea typeface="+mn-ea"/>
            <a:cs typeface="+mn-cs"/>
          </a:endParaRPr>
        </a:p>
        <a:p>
          <a:endParaRPr lang="en-US" sz="1800" b="1">
            <a:solidFill>
              <a:schemeClr val="dk1"/>
            </a:solidFill>
            <a:latin typeface="+mn-lt"/>
            <a:ea typeface="+mn-ea"/>
            <a:cs typeface="+mn-cs"/>
          </a:endParaRPr>
        </a:p>
        <a:p>
          <a:r>
            <a:rPr lang="en-US" sz="1800" b="1">
              <a:solidFill>
                <a:schemeClr val="dk1"/>
              </a:solidFill>
              <a:latin typeface="+mn-lt"/>
              <a:ea typeface="+mn-ea"/>
              <a:cs typeface="+mn-cs"/>
            </a:rPr>
            <a:t>This list was obtained by adding the highest totals listed</a:t>
          </a:r>
        </a:p>
        <a:p>
          <a:r>
            <a:rPr lang="en-US" sz="1800" b="1">
              <a:solidFill>
                <a:schemeClr val="dk1"/>
              </a:solidFill>
              <a:latin typeface="+mn-lt"/>
              <a:ea typeface="+mn-ea"/>
              <a:cs typeface="+mn-cs"/>
            </a:rPr>
            <a:t>in the Part 1 crimes data.</a:t>
          </a:r>
        </a:p>
        <a:p>
          <a:endParaRPr lang="en-US" sz="1800" u="none"/>
        </a:p>
      </xdr:txBody>
    </xdr:sp>
    <xdr:clientData/>
  </xdr:twoCellAnchor>
  <xdr:twoCellAnchor>
    <xdr:from>
      <xdr:col>0</xdr:col>
      <xdr:colOff>533399</xdr:colOff>
      <xdr:row>29</xdr:row>
      <xdr:rowOff>152400</xdr:rowOff>
    </xdr:from>
    <xdr:to>
      <xdr:col>14</xdr:col>
      <xdr:colOff>38100</xdr:colOff>
      <xdr:row>55</xdr:row>
      <xdr:rowOff>9526</xdr:rowOff>
    </xdr:to>
    <xdr:sp macro="" textlink="">
      <xdr:nvSpPr>
        <xdr:cNvPr id="4" name="TextBox 3">
          <a:extLst>
            <a:ext uri="{FF2B5EF4-FFF2-40B4-BE49-F238E27FC236}">
              <a16:creationId xmlns:a16="http://schemas.microsoft.com/office/drawing/2014/main" id="{3C0D2564-4F74-4DA0-A860-B42B53F075C1}"/>
            </a:ext>
          </a:extLst>
        </xdr:cNvPr>
        <xdr:cNvSpPr txBox="1"/>
      </xdr:nvSpPr>
      <xdr:spPr>
        <a:xfrm>
          <a:off x="533399" y="5676900"/>
          <a:ext cx="8039101" cy="481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u="none"/>
        </a:p>
        <a:p>
          <a:r>
            <a:rPr lang="en-US" sz="1800" b="1">
              <a:solidFill>
                <a:schemeClr val="dk1"/>
              </a:solidFill>
              <a:latin typeface="+mn-lt"/>
              <a:ea typeface="+mn-ea"/>
              <a:cs typeface="+mn-cs"/>
            </a:rPr>
            <a:t>Crime rate per 1,000 inhabitants</a:t>
          </a:r>
          <a:r>
            <a:rPr lang="en-US" sz="1800" b="1" baseline="0">
              <a:solidFill>
                <a:schemeClr val="dk1"/>
              </a:solidFill>
              <a:latin typeface="+mn-lt"/>
              <a:ea typeface="+mn-ea"/>
              <a:cs typeface="+mn-cs"/>
            </a:rPr>
            <a:t> based on average weekday ridership= </a:t>
          </a:r>
          <a:r>
            <a:rPr lang="en-US" sz="1800" b="1" baseline="0">
              <a:solidFill>
                <a:schemeClr val="tx2"/>
              </a:solidFill>
              <a:latin typeface="+mn-lt"/>
              <a:ea typeface="+mn-ea"/>
              <a:cs typeface="+mn-cs"/>
            </a:rPr>
            <a:t>0.695</a:t>
          </a:r>
        </a:p>
        <a:p>
          <a:endParaRPr lang="en-US" sz="1800" b="1" baseline="0">
            <a:solidFill>
              <a:sysClr val="windowText" lastClr="000000"/>
            </a:solidFill>
            <a:latin typeface="+mn-lt"/>
            <a:ea typeface="+mn-ea"/>
            <a:cs typeface="+mn-cs"/>
          </a:endParaRPr>
        </a:p>
        <a:p>
          <a:r>
            <a:rPr lang="en-US" sz="1800" b="1" baseline="0">
              <a:solidFill>
                <a:sysClr val="windowText" lastClr="000000"/>
              </a:solidFill>
              <a:latin typeface="+mn-lt"/>
              <a:ea typeface="+mn-ea"/>
              <a:cs typeface="+mn-cs"/>
            </a:rPr>
            <a:t>Crime based on (PART 1 Crimes- Homicide, Rape, Robbery, Aggravated Assault, Arson, Theft, Auto Burglary).  Total=  </a:t>
          </a:r>
          <a:r>
            <a:rPr lang="en-US" sz="1800" b="1" baseline="0">
              <a:solidFill>
                <a:schemeClr val="tx2"/>
              </a:solidFill>
              <a:latin typeface="+mn-lt"/>
              <a:ea typeface="+mn-ea"/>
              <a:cs typeface="+mn-cs"/>
            </a:rPr>
            <a:t>292</a:t>
          </a:r>
        </a:p>
        <a:p>
          <a:endParaRPr lang="en-US" sz="1800" b="1">
            <a:solidFill>
              <a:schemeClr val="tx2"/>
            </a:solidFill>
            <a:latin typeface="+mn-lt"/>
            <a:ea typeface="+mn-ea"/>
            <a:cs typeface="+mn-cs"/>
          </a:endParaRPr>
        </a:p>
        <a:p>
          <a:endParaRPr lang="en-US" sz="1800" b="1">
            <a:solidFill>
              <a:schemeClr val="dk1"/>
            </a:solidFill>
            <a:latin typeface="+mn-lt"/>
            <a:ea typeface="+mn-ea"/>
            <a:cs typeface="+mn-cs"/>
          </a:endParaRPr>
        </a:p>
        <a:p>
          <a:r>
            <a:rPr lang="en-US" sz="1800" b="1">
              <a:solidFill>
                <a:schemeClr val="dk1"/>
              </a:solidFill>
              <a:latin typeface="+mn-lt"/>
              <a:ea typeface="+mn-ea"/>
              <a:cs typeface="+mn-cs"/>
            </a:rPr>
            <a:t>Rider</a:t>
          </a:r>
          <a:r>
            <a:rPr lang="en-US" sz="1800" b="1" u="none">
              <a:solidFill>
                <a:schemeClr val="dk1"/>
              </a:solidFill>
              <a:latin typeface="+mn-lt"/>
              <a:ea typeface="+mn-ea"/>
              <a:cs typeface="+mn-cs"/>
            </a:rPr>
            <a:t>ship</a:t>
          </a:r>
          <a:r>
            <a:rPr lang="en-US" sz="1800" b="1" u="none" baseline="0">
              <a:solidFill>
                <a:schemeClr val="dk1"/>
              </a:solidFill>
              <a:latin typeface="+mn-lt"/>
              <a:ea typeface="+mn-ea"/>
              <a:cs typeface="+mn-cs"/>
            </a:rPr>
            <a:t> was based on Webbart average weekday ridership of </a:t>
          </a:r>
          <a:r>
            <a:rPr lang="en-US" sz="1800" b="1" u="none" baseline="0">
              <a:solidFill>
                <a:schemeClr val="tx2"/>
              </a:solidFill>
              <a:latin typeface="+mn-lt"/>
              <a:ea typeface="+mn-ea"/>
              <a:cs typeface="+mn-cs"/>
            </a:rPr>
            <a:t>419,497</a:t>
          </a:r>
          <a:r>
            <a:rPr lang="en-US" sz="1800" b="1" u="none" baseline="0">
              <a:solidFill>
                <a:schemeClr val="dk1"/>
              </a:solidFill>
              <a:latin typeface="+mn-lt"/>
              <a:ea typeface="+mn-ea"/>
              <a:cs typeface="+mn-cs"/>
            </a:rPr>
            <a:t>.</a:t>
          </a:r>
        </a:p>
        <a:p>
          <a:r>
            <a:rPr lang="en-US" sz="1800" b="1" u="none" baseline="0">
              <a:solidFill>
                <a:schemeClr val="dk1"/>
              </a:solidFill>
              <a:latin typeface="+mn-lt"/>
              <a:ea typeface="+mn-ea"/>
              <a:cs typeface="+mn-cs"/>
            </a:rPr>
            <a:t>Ridership number does not include the hundreds of BART employees that BART PD assists. </a:t>
          </a:r>
        </a:p>
        <a:p>
          <a:endParaRPr lang="en-US" sz="1800" b="1" u="none" baseline="0">
            <a:solidFill>
              <a:schemeClr val="dk1"/>
            </a:solidFill>
            <a:latin typeface="+mn-lt"/>
            <a:ea typeface="+mn-ea"/>
            <a:cs typeface="+mn-cs"/>
          </a:endParaRPr>
        </a:p>
        <a:p>
          <a:r>
            <a:rPr lang="en-US" sz="1800" b="1" u="none" baseline="0">
              <a:solidFill>
                <a:schemeClr val="dk1"/>
              </a:solidFill>
              <a:latin typeface="+mn-lt"/>
              <a:ea typeface="+mn-ea"/>
              <a:cs typeface="+mn-cs"/>
            </a:rPr>
            <a:t>BART PD covers over 47,000 parking stalls not including all the park and rides and other BART property such as the shops, various yards and power substation locations around the Bay Area.  </a:t>
          </a:r>
          <a:endParaRPr lang="en-US" sz="1800" b="1">
            <a:solidFill>
              <a:schemeClr val="dk1"/>
            </a:solidFill>
            <a:latin typeface="+mn-lt"/>
            <a:ea typeface="+mn-ea"/>
            <a:cs typeface="+mn-cs"/>
          </a:endParaRPr>
        </a:p>
      </xdr:txBody>
    </xdr:sp>
    <xdr:clientData/>
  </xdr:twoCellAnchor>
  <xdr:twoCellAnchor>
    <xdr:from>
      <xdr:col>18</xdr:col>
      <xdr:colOff>0</xdr:colOff>
      <xdr:row>17</xdr:row>
      <xdr:rowOff>1</xdr:rowOff>
    </xdr:from>
    <xdr:to>
      <xdr:col>31</xdr:col>
      <xdr:colOff>57150</xdr:colOff>
      <xdr:row>21</xdr:row>
      <xdr:rowOff>38100</xdr:rowOff>
    </xdr:to>
    <xdr:sp macro="" textlink="">
      <xdr:nvSpPr>
        <xdr:cNvPr id="5" name="TextBox 4">
          <a:extLst>
            <a:ext uri="{FF2B5EF4-FFF2-40B4-BE49-F238E27FC236}">
              <a16:creationId xmlns:a16="http://schemas.microsoft.com/office/drawing/2014/main" id="{D27AC520-AC55-4BD2-81E3-B706005A0775}"/>
            </a:ext>
          </a:extLst>
        </xdr:cNvPr>
        <xdr:cNvSpPr txBox="1"/>
      </xdr:nvSpPr>
      <xdr:spPr>
        <a:xfrm>
          <a:off x="10972800" y="3238501"/>
          <a:ext cx="7981950" cy="800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accent2"/>
              </a:solidFill>
              <a:effectLst/>
              <a:latin typeface="+mn-lt"/>
              <a:ea typeface="+mn-ea"/>
              <a:cs typeface="+mn-cs"/>
            </a:rPr>
            <a:t>Disclaimer--**</a:t>
          </a:r>
          <a:r>
            <a:rPr lang="en-US" sz="1100">
              <a:solidFill>
                <a:schemeClr val="dk1"/>
              </a:solidFill>
              <a:effectLst/>
              <a:latin typeface="+mn-lt"/>
              <a:ea typeface="+mn-ea"/>
              <a:cs typeface="+mn-cs"/>
            </a:rPr>
            <a:t>The data is drawn from the BART Police Department TriTech computer database, and they are unaudited.   The numbers may not match the official monthly totals reported to the FBI through the Uniform Crime Reporting (UCR) program. Late reporting, the reclassification or unfounding of crimes, can affect crime statistics. The statistics contained in the on the Performance Measurements are </a:t>
          </a:r>
          <a:r>
            <a:rPr lang="en-US" sz="1100" b="1">
              <a:solidFill>
                <a:schemeClr val="accent1"/>
              </a:solidFill>
              <a:effectLst/>
              <a:latin typeface="+mn-lt"/>
              <a:ea typeface="+mn-ea"/>
              <a:cs typeface="+mn-cs"/>
            </a:rPr>
            <a:t>subject to change , updates, and corrections. </a:t>
          </a:r>
          <a:r>
            <a:rPr lang="en-US" sz="1100">
              <a:solidFill>
                <a:schemeClr val="dk1"/>
              </a:solidFill>
              <a:effectLst/>
              <a:latin typeface="+mn-lt"/>
              <a:ea typeface="+mn-ea"/>
              <a:cs typeface="+mn-cs"/>
            </a:rPr>
            <a:t>**</a:t>
          </a:r>
        </a:p>
        <a:p>
          <a:endParaRPr lang="en-US" sz="1800" u="non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200890</xdr:colOff>
      <xdr:row>29</xdr:row>
      <xdr:rowOff>145472</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0" y="3990975"/>
          <a:ext cx="6830290" cy="54794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u="none"/>
        </a:p>
        <a:p>
          <a:endParaRPr lang="en-US" sz="1800" u="none"/>
        </a:p>
        <a:p>
          <a:r>
            <a:rPr lang="en-US" sz="1800" b="1" u="sng">
              <a:solidFill>
                <a:schemeClr val="dk1"/>
              </a:solidFill>
              <a:latin typeface="+mn-lt"/>
              <a:ea typeface="+mn-ea"/>
              <a:cs typeface="+mn-cs"/>
            </a:rPr>
            <a:t>Top 5 Stations For Part 1 Crimes (Year</a:t>
          </a:r>
          <a:r>
            <a:rPr lang="en-US" sz="1800" b="1" u="sng" baseline="0">
              <a:solidFill>
                <a:schemeClr val="dk1"/>
              </a:solidFill>
              <a:latin typeface="+mn-lt"/>
              <a:ea typeface="+mn-ea"/>
              <a:cs typeface="+mn-cs"/>
            </a:rPr>
            <a:t> Totals)</a:t>
          </a:r>
          <a:endParaRPr lang="en-US" sz="1800" b="1">
            <a:solidFill>
              <a:schemeClr val="dk1"/>
            </a:solidFill>
            <a:latin typeface="+mn-lt"/>
            <a:ea typeface="+mn-ea"/>
            <a:cs typeface="+mn-cs"/>
          </a:endParaRPr>
        </a:p>
        <a:p>
          <a:r>
            <a:rPr lang="en-US" sz="1800" b="1" u="sng">
              <a:solidFill>
                <a:schemeClr val="dk1"/>
              </a:solidFill>
              <a:latin typeface="+mn-lt"/>
              <a:ea typeface="+mn-ea"/>
              <a:cs typeface="+mn-cs"/>
            </a:rPr>
            <a:t>2013</a:t>
          </a:r>
          <a:r>
            <a:rPr lang="en-US" sz="1800" b="1">
              <a:solidFill>
                <a:schemeClr val="dk1"/>
              </a:solidFill>
              <a:latin typeface="+mn-lt"/>
              <a:ea typeface="+mn-ea"/>
              <a:cs typeface="+mn-cs"/>
            </a:rPr>
            <a:t>	                                  			</a:t>
          </a:r>
          <a:r>
            <a:rPr lang="en-US" sz="1800" b="1" u="sng">
              <a:solidFill>
                <a:schemeClr val="dk1"/>
              </a:solidFill>
              <a:latin typeface="+mn-lt"/>
              <a:ea typeface="+mn-ea"/>
              <a:cs typeface="+mn-cs"/>
            </a:rPr>
            <a:t>2012</a:t>
          </a:r>
        </a:p>
        <a:p>
          <a:endParaRPr lang="en-US" sz="18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Coliseum	</a:t>
          </a:r>
          <a:r>
            <a:rPr lang="en-US" sz="1800" b="1">
              <a:solidFill>
                <a:schemeClr val="dk1"/>
              </a:solidFill>
              <a:latin typeface="+mn-lt"/>
              <a:ea typeface="+mn-ea"/>
              <a:cs typeface="+mn-cs"/>
            </a:rPr>
            <a:t>		</a:t>
          </a:r>
          <a:r>
            <a:rPr lang="en-US" sz="1800" b="1" baseline="0">
              <a:solidFill>
                <a:schemeClr val="dk1"/>
              </a:solidFill>
              <a:latin typeface="+mn-lt"/>
              <a:ea typeface="+mn-ea"/>
              <a:cs typeface="+mn-cs"/>
            </a:rPr>
            <a:t>            	            </a:t>
          </a:r>
          <a:r>
            <a:rPr lang="en-US" sz="1800" b="1">
              <a:solidFill>
                <a:schemeClr val="dk1"/>
              </a:solidFill>
              <a:latin typeface="+mn-lt"/>
              <a:ea typeface="+mn-ea"/>
              <a:cs typeface="+mn-cs"/>
            </a:rPr>
            <a:t>Coliseum</a:t>
          </a:r>
        </a:p>
        <a:p>
          <a:r>
            <a:rPr lang="en-US" sz="1800" b="1">
              <a:solidFill>
                <a:schemeClr val="dk1"/>
              </a:solidFill>
              <a:latin typeface="+mn-lt"/>
              <a:ea typeface="+mn-ea"/>
              <a:cs typeface="+mn-cs"/>
            </a:rPr>
            <a:t>San</a:t>
          </a:r>
          <a:r>
            <a:rPr lang="en-US" sz="1800" b="1" baseline="0">
              <a:solidFill>
                <a:schemeClr val="dk1"/>
              </a:solidFill>
              <a:latin typeface="+mn-lt"/>
              <a:ea typeface="+mn-ea"/>
              <a:cs typeface="+mn-cs"/>
            </a:rPr>
            <a:t> Leandro</a:t>
          </a:r>
          <a:r>
            <a:rPr lang="en-US" sz="1800" b="1">
              <a:solidFill>
                <a:schemeClr val="dk1"/>
              </a:solidFill>
              <a:latin typeface="+mn-lt"/>
              <a:ea typeface="+mn-ea"/>
              <a:cs typeface="+mn-cs"/>
            </a:rPr>
            <a:t>			    P</a:t>
          </a:r>
          <a:r>
            <a:rPr lang="en-US" sz="1800" b="1" baseline="0">
              <a:solidFill>
                <a:schemeClr val="dk1"/>
              </a:solidFill>
              <a:latin typeface="+mn-lt"/>
              <a:ea typeface="+mn-ea"/>
              <a:cs typeface="+mn-cs"/>
            </a:rPr>
            <a:t>ittsburg / Bay Point</a:t>
          </a:r>
        </a:p>
        <a:p>
          <a:r>
            <a:rPr lang="en-US" sz="1800" b="1">
              <a:solidFill>
                <a:schemeClr val="dk1"/>
              </a:solidFill>
              <a:latin typeface="+mn-lt"/>
              <a:ea typeface="+mn-ea"/>
              <a:cs typeface="+mn-cs"/>
            </a:rPr>
            <a:t>Fruitvale			</a:t>
          </a:r>
          <a:r>
            <a:rPr lang="en-US" sz="1800" b="1" baseline="0">
              <a:solidFill>
                <a:schemeClr val="dk1"/>
              </a:solidFill>
              <a:latin typeface="+mn-lt"/>
              <a:ea typeface="+mn-ea"/>
              <a:cs typeface="+mn-cs"/>
            </a:rPr>
            <a:t>            	            </a:t>
          </a:r>
          <a:r>
            <a:rPr lang="en-US" sz="1800" b="1">
              <a:solidFill>
                <a:schemeClr val="dk1"/>
              </a:solidFill>
              <a:latin typeface="+mn-lt"/>
              <a:ea typeface="+mn-ea"/>
              <a:cs typeface="+mn-cs"/>
            </a:rPr>
            <a:t>Fruitvale</a:t>
          </a:r>
          <a:endParaRPr lang="en-US" sz="1800" b="1"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Hayward</a:t>
          </a:r>
          <a:r>
            <a:rPr lang="en-US" sz="1800" b="1">
              <a:solidFill>
                <a:schemeClr val="dk1"/>
              </a:solidFill>
              <a:latin typeface="+mn-lt"/>
              <a:ea typeface="+mn-ea"/>
              <a:cs typeface="+mn-cs"/>
            </a:rPr>
            <a:t>	    	 		            Bay Fair  </a:t>
          </a:r>
        </a:p>
        <a:p>
          <a:pPr marL="0" marR="0" indent="0"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Pittsburg / Bay Point</a:t>
          </a:r>
          <a:r>
            <a:rPr lang="en-US" sz="1800" b="1">
              <a:solidFill>
                <a:schemeClr val="dk1"/>
              </a:solidFill>
              <a:latin typeface="+mn-lt"/>
              <a:ea typeface="+mn-ea"/>
              <a:cs typeface="+mn-cs"/>
            </a:rPr>
            <a:t>	</a:t>
          </a:r>
          <a:r>
            <a:rPr lang="en-US" sz="1800" b="1" baseline="0">
              <a:solidFill>
                <a:schemeClr val="dk1"/>
              </a:solidFill>
              <a:latin typeface="+mn-lt"/>
              <a:ea typeface="+mn-ea"/>
              <a:cs typeface="+mn-cs"/>
            </a:rPr>
            <a:t>	            MacArthur</a:t>
          </a:r>
          <a:endParaRPr lang="en-US" sz="1800" b="1">
            <a:solidFill>
              <a:schemeClr val="dk1"/>
            </a:solidFill>
            <a:latin typeface="+mn-lt"/>
            <a:ea typeface="+mn-ea"/>
            <a:cs typeface="+mn-cs"/>
          </a:endParaRPr>
        </a:p>
        <a:p>
          <a:endParaRPr lang="en-US" sz="1800" b="1">
            <a:solidFill>
              <a:schemeClr val="dk1"/>
            </a:solidFill>
            <a:latin typeface="+mn-lt"/>
            <a:ea typeface="+mn-ea"/>
            <a:cs typeface="+mn-cs"/>
          </a:endParaRPr>
        </a:p>
        <a:p>
          <a:r>
            <a:rPr lang="en-US" sz="1800" b="1">
              <a:solidFill>
                <a:schemeClr val="dk1"/>
              </a:solidFill>
              <a:latin typeface="+mn-lt"/>
              <a:ea typeface="+mn-ea"/>
              <a:cs typeface="+mn-cs"/>
            </a:rPr>
            <a:t>This list was obtained by adding the highest totals listed</a:t>
          </a:r>
        </a:p>
        <a:p>
          <a:r>
            <a:rPr lang="en-US" sz="1800" b="1">
              <a:solidFill>
                <a:schemeClr val="dk1"/>
              </a:solidFill>
              <a:latin typeface="+mn-lt"/>
              <a:ea typeface="+mn-ea"/>
              <a:cs typeface="+mn-cs"/>
            </a:rPr>
            <a:t>in the Part 1 crimes data.</a:t>
          </a:r>
        </a:p>
        <a:p>
          <a:endParaRPr lang="en-US" sz="1800" u="non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Q6:AH23"/>
  <sheetViews>
    <sheetView showGridLines="0" tabSelected="1" topLeftCell="B1" zoomScale="51" zoomScaleNormal="51" zoomScalePageLayoutView="30" workbookViewId="0">
      <selection activeCell="O16" sqref="O16"/>
    </sheetView>
  </sheetViews>
  <sheetFormatPr defaultColWidth="9.140625" defaultRowHeight="15" x14ac:dyDescent="0.25"/>
  <cols>
    <col min="1" max="3" width="9.140625" style="29"/>
    <col min="4" max="4" width="7.28515625" style="29" customWidth="1"/>
    <col min="5" max="8" width="9.140625" style="29"/>
    <col min="9" max="9" width="9.140625" style="29" customWidth="1"/>
    <col min="10" max="15" width="9.140625" style="29"/>
    <col min="16" max="16" width="48.42578125" style="29" customWidth="1"/>
    <col min="17" max="17" width="10.140625" style="29" customWidth="1"/>
    <col min="18" max="18" width="11.5703125" style="29" customWidth="1"/>
    <col min="19" max="19" width="13" style="29" customWidth="1"/>
    <col min="20" max="16384" width="9.140625" style="29"/>
  </cols>
  <sheetData>
    <row r="6" spans="17:34" ht="62.25" customHeight="1" x14ac:dyDescent="0.9">
      <c r="Q6" s="30" t="s">
        <v>73</v>
      </c>
    </row>
    <row r="8" spans="17:34" x14ac:dyDescent="0.25">
      <c r="R8" s="160"/>
      <c r="S8" s="162" t="s">
        <v>140</v>
      </c>
      <c r="T8" s="162"/>
      <c r="U8" s="162"/>
      <c r="V8" s="162"/>
      <c r="W8" s="162"/>
      <c r="X8" s="162"/>
      <c r="Y8" s="162"/>
      <c r="Z8" s="162"/>
      <c r="AA8" s="162"/>
      <c r="AB8" s="162"/>
      <c r="AC8" s="162"/>
      <c r="AD8" s="162"/>
      <c r="AE8" s="162"/>
      <c r="AF8" s="162"/>
      <c r="AG8" s="160"/>
      <c r="AH8" s="160"/>
    </row>
    <row r="9" spans="17:34" x14ac:dyDescent="0.25">
      <c r="R9" s="160"/>
      <c r="S9" s="162"/>
      <c r="T9" s="162"/>
      <c r="U9" s="162"/>
      <c r="V9" s="162"/>
      <c r="W9" s="162"/>
      <c r="X9" s="162"/>
      <c r="Y9" s="162"/>
      <c r="Z9" s="162"/>
      <c r="AA9" s="162"/>
      <c r="AB9" s="162"/>
      <c r="AC9" s="162"/>
      <c r="AD9" s="162"/>
      <c r="AE9" s="162"/>
      <c r="AF9" s="162"/>
      <c r="AG9" s="160"/>
      <c r="AH9" s="160"/>
    </row>
    <row r="10" spans="17:34" x14ac:dyDescent="0.25">
      <c r="R10" s="160"/>
      <c r="S10" s="162"/>
      <c r="T10" s="162"/>
      <c r="U10" s="162"/>
      <c r="V10" s="162"/>
      <c r="W10" s="162"/>
      <c r="X10" s="162"/>
      <c r="Y10" s="162"/>
      <c r="Z10" s="162"/>
      <c r="AA10" s="162"/>
      <c r="AB10" s="162"/>
      <c r="AC10" s="162"/>
      <c r="AD10" s="162"/>
      <c r="AE10" s="162"/>
      <c r="AF10" s="162"/>
      <c r="AG10" s="160"/>
      <c r="AH10" s="160"/>
    </row>
    <row r="11" spans="17:34" ht="62.25" customHeight="1" x14ac:dyDescent="0.9">
      <c r="Q11" s="161">
        <v>43313</v>
      </c>
      <c r="R11" s="161"/>
      <c r="S11" s="161"/>
      <c r="T11" s="161"/>
      <c r="U11" s="161"/>
      <c r="V11" s="161"/>
      <c r="W11" s="161"/>
      <c r="X11" s="161"/>
      <c r="Y11" s="161"/>
      <c r="Z11" s="161"/>
      <c r="AA11" s="161"/>
      <c r="AB11" s="161"/>
      <c r="AC11" s="161"/>
      <c r="AD11" s="161"/>
      <c r="AE11" s="161"/>
      <c r="AF11" s="161"/>
    </row>
    <row r="23" spans="17:17" x14ac:dyDescent="0.25">
      <c r="Q23" s="29" t="s">
        <v>122</v>
      </c>
    </row>
  </sheetData>
  <mergeCells count="2">
    <mergeCell ref="Q11:AF11"/>
    <mergeCell ref="S8:AF10"/>
  </mergeCells>
  <pageMargins left="0.7" right="0.7" top="0.35" bottom="0.75" header="0.3" footer="0.3"/>
  <pageSetup paperSize="5" scale="4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P12:P16"/>
  <sheetViews>
    <sheetView topLeftCell="O1" workbookViewId="0">
      <selection activeCell="P27" sqref="P27"/>
    </sheetView>
  </sheetViews>
  <sheetFormatPr defaultRowHeight="15" x14ac:dyDescent="0.25"/>
  <sheetData>
    <row r="12" spans="16:16" x14ac:dyDescent="0.25">
      <c r="P12" s="116" t="s">
        <v>114</v>
      </c>
    </row>
    <row r="13" spans="16:16" x14ac:dyDescent="0.25">
      <c r="P13" s="116" t="s">
        <v>120</v>
      </c>
    </row>
    <row r="14" spans="16:16" x14ac:dyDescent="0.25">
      <c r="P14" s="116" t="s">
        <v>121</v>
      </c>
    </row>
    <row r="15" spans="16:16" x14ac:dyDescent="0.25">
      <c r="P15" s="116" t="s">
        <v>115</v>
      </c>
    </row>
    <row r="16" spans="16:16" x14ac:dyDescent="0.25">
      <c r="P16" s="116" t="s">
        <v>119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55"/>
  <sheetViews>
    <sheetView topLeftCell="D1" zoomScaleNormal="100" workbookViewId="0">
      <selection activeCell="D23" sqref="D23"/>
    </sheetView>
  </sheetViews>
  <sheetFormatPr defaultRowHeight="15" x14ac:dyDescent="0.25"/>
  <cols>
    <col min="1" max="1" width="32.85546875" bestFit="1" customWidth="1"/>
    <col min="2" max="2" width="26.140625" customWidth="1"/>
    <col min="3" max="3" width="27.5703125" style="3" bestFit="1" customWidth="1"/>
    <col min="4" max="4" width="30.140625" style="3" bestFit="1" customWidth="1"/>
    <col min="5" max="5" width="28.28515625" style="3" customWidth="1"/>
    <col min="6" max="6" width="25.42578125" customWidth="1"/>
    <col min="7" max="7" width="23" style="3" customWidth="1"/>
    <col min="8" max="8" width="20.140625" style="27" customWidth="1"/>
    <col min="9" max="9" width="17.7109375" style="27" customWidth="1"/>
    <col min="10" max="10" width="27.42578125" style="27" customWidth="1"/>
    <col min="11" max="11" width="21.5703125" style="27" customWidth="1"/>
    <col min="12" max="12" width="26.5703125" style="27" customWidth="1"/>
    <col min="13" max="13" width="21.85546875" style="27" customWidth="1"/>
    <col min="14" max="14" width="27.140625" customWidth="1"/>
    <col min="15" max="15" width="21.7109375" style="3" customWidth="1"/>
  </cols>
  <sheetData>
    <row r="1" spans="1:28" ht="18.75" x14ac:dyDescent="0.3">
      <c r="A1" s="1" t="s">
        <v>0</v>
      </c>
      <c r="B1" s="2" t="s">
        <v>139</v>
      </c>
      <c r="C1" s="19"/>
      <c r="D1" s="19"/>
      <c r="E1" s="19"/>
      <c r="F1" s="3"/>
    </row>
    <row r="2" spans="1:28" x14ac:dyDescent="0.25">
      <c r="C2" s="3" t="s">
        <v>44</v>
      </c>
      <c r="D2" s="3" t="s">
        <v>45</v>
      </c>
      <c r="E2" s="3" t="s">
        <v>51</v>
      </c>
      <c r="F2" s="3" t="s">
        <v>52</v>
      </c>
      <c r="G2" s="3" t="s">
        <v>46</v>
      </c>
      <c r="H2" s="3" t="s">
        <v>53</v>
      </c>
      <c r="I2" s="3" t="s">
        <v>54</v>
      </c>
      <c r="J2" s="3" t="s">
        <v>55</v>
      </c>
      <c r="K2" s="3" t="s">
        <v>56</v>
      </c>
      <c r="L2" s="3" t="s">
        <v>47</v>
      </c>
      <c r="M2" s="3" t="s">
        <v>48</v>
      </c>
      <c r="N2" s="3" t="s">
        <v>49</v>
      </c>
      <c r="O2" s="3" t="s">
        <v>113</v>
      </c>
    </row>
    <row r="3" spans="1:28" x14ac:dyDescent="0.25">
      <c r="A3" s="4" t="s">
        <v>1</v>
      </c>
      <c r="B3" s="5" t="s">
        <v>2</v>
      </c>
      <c r="C3" s="22">
        <v>0</v>
      </c>
      <c r="D3" s="35">
        <v>0</v>
      </c>
      <c r="E3" s="94">
        <v>0</v>
      </c>
      <c r="F3" s="94">
        <v>1</v>
      </c>
      <c r="G3" s="108">
        <v>0</v>
      </c>
      <c r="H3" s="117">
        <v>0</v>
      </c>
      <c r="I3" s="35">
        <v>2</v>
      </c>
      <c r="J3" s="35">
        <v>0</v>
      </c>
      <c r="K3" s="35"/>
      <c r="L3" s="35"/>
      <c r="M3" s="35"/>
      <c r="N3" s="94"/>
      <c r="O3" s="3">
        <f t="shared" ref="O3:O9" si="0">SUM(C3:N3)</f>
        <v>3</v>
      </c>
    </row>
    <row r="4" spans="1:28" x14ac:dyDescent="0.25">
      <c r="A4" s="6" t="s">
        <v>3</v>
      </c>
      <c r="B4" s="6" t="s">
        <v>4</v>
      </c>
      <c r="C4" s="36">
        <v>0</v>
      </c>
      <c r="D4" s="24">
        <v>0</v>
      </c>
      <c r="E4" s="94">
        <v>1</v>
      </c>
      <c r="F4" s="94">
        <v>1</v>
      </c>
      <c r="G4" s="108">
        <v>0</v>
      </c>
      <c r="H4" s="117">
        <v>0</v>
      </c>
      <c r="I4" s="35">
        <v>1</v>
      </c>
      <c r="J4" s="36">
        <v>0</v>
      </c>
      <c r="K4" s="35"/>
      <c r="L4" s="35"/>
      <c r="M4" s="35"/>
      <c r="N4" s="94"/>
      <c r="O4" s="3">
        <f t="shared" si="0"/>
        <v>3</v>
      </c>
    </row>
    <row r="5" spans="1:28" x14ac:dyDescent="0.25">
      <c r="A5" s="7" t="s">
        <v>5</v>
      </c>
      <c r="B5" s="6" t="s">
        <v>6</v>
      </c>
      <c r="C5" s="22">
        <v>21</v>
      </c>
      <c r="D5" s="24">
        <v>12</v>
      </c>
      <c r="E5" s="94">
        <v>14</v>
      </c>
      <c r="F5" s="94">
        <v>10</v>
      </c>
      <c r="G5" s="108">
        <v>11</v>
      </c>
      <c r="H5" s="117">
        <v>23</v>
      </c>
      <c r="I5" s="36">
        <v>19</v>
      </c>
      <c r="J5" s="36">
        <v>15</v>
      </c>
      <c r="K5" s="36"/>
      <c r="L5" s="36"/>
      <c r="M5" s="36"/>
      <c r="N5" s="94"/>
      <c r="O5" s="3">
        <f t="shared" si="0"/>
        <v>125</v>
      </c>
    </row>
    <row r="6" spans="1:28" x14ac:dyDescent="0.25">
      <c r="A6" s="8"/>
      <c r="B6" s="6" t="s">
        <v>7</v>
      </c>
      <c r="C6" s="87">
        <v>8</v>
      </c>
      <c r="D6" s="88">
        <v>7</v>
      </c>
      <c r="E6" s="141">
        <v>6</v>
      </c>
      <c r="F6" s="94">
        <v>10</v>
      </c>
      <c r="G6" s="108">
        <v>29</v>
      </c>
      <c r="H6" s="117">
        <v>6</v>
      </c>
      <c r="I6" s="36">
        <v>6</v>
      </c>
      <c r="J6" s="36">
        <v>13</v>
      </c>
      <c r="K6" s="36"/>
      <c r="L6" s="36"/>
      <c r="M6" s="36"/>
      <c r="N6" s="94"/>
      <c r="O6" s="3">
        <f t="shared" si="0"/>
        <v>85</v>
      </c>
    </row>
    <row r="7" spans="1:28" x14ac:dyDescent="0.25">
      <c r="A7" s="8"/>
      <c r="B7" s="6" t="s">
        <v>64</v>
      </c>
      <c r="C7" s="22">
        <v>2</v>
      </c>
      <c r="D7" s="24">
        <v>1</v>
      </c>
      <c r="E7" s="94">
        <v>1</v>
      </c>
      <c r="F7" s="94">
        <v>2</v>
      </c>
      <c r="G7" s="108">
        <v>0</v>
      </c>
      <c r="H7" s="117">
        <v>0</v>
      </c>
      <c r="I7" s="36">
        <v>0</v>
      </c>
      <c r="J7" s="36">
        <v>1</v>
      </c>
      <c r="K7" s="36"/>
      <c r="L7" s="36"/>
      <c r="M7" s="36"/>
      <c r="N7" s="94"/>
      <c r="O7" s="3">
        <f t="shared" si="0"/>
        <v>7</v>
      </c>
    </row>
    <row r="8" spans="1:28" x14ac:dyDescent="0.25">
      <c r="A8" s="8"/>
      <c r="B8" s="6" t="s">
        <v>8</v>
      </c>
      <c r="C8" s="36">
        <v>115</v>
      </c>
      <c r="D8" s="88">
        <v>83</v>
      </c>
      <c r="E8" s="94">
        <v>121</v>
      </c>
      <c r="F8" s="94">
        <v>125</v>
      </c>
      <c r="G8" s="109">
        <v>109</v>
      </c>
      <c r="H8" s="117">
        <v>100</v>
      </c>
      <c r="I8" s="36">
        <v>123</v>
      </c>
      <c r="J8" s="36">
        <v>146</v>
      </c>
      <c r="K8" s="36"/>
      <c r="L8" s="36"/>
      <c r="M8" s="36"/>
      <c r="N8" s="94"/>
      <c r="O8" s="3">
        <f t="shared" si="0"/>
        <v>922</v>
      </c>
      <c r="P8" s="3"/>
      <c r="Q8" s="3"/>
      <c r="R8" s="3"/>
      <c r="S8" s="3"/>
      <c r="T8" s="3"/>
      <c r="U8" s="3"/>
      <c r="V8" s="3"/>
      <c r="W8" s="3"/>
      <c r="X8" s="3"/>
      <c r="Y8" s="3"/>
      <c r="Z8" s="3"/>
      <c r="AA8" s="3"/>
      <c r="AB8" s="3"/>
    </row>
    <row r="9" spans="1:28" x14ac:dyDescent="0.25">
      <c r="A9" s="8"/>
      <c r="B9" s="6" t="s">
        <v>9</v>
      </c>
      <c r="C9" s="22">
        <v>0</v>
      </c>
      <c r="D9" s="71">
        <v>0</v>
      </c>
      <c r="E9" s="94">
        <v>0</v>
      </c>
      <c r="F9" s="94">
        <v>1</v>
      </c>
      <c r="G9" s="109">
        <v>0</v>
      </c>
      <c r="H9" s="117">
        <v>0</v>
      </c>
      <c r="I9" s="37">
        <v>0</v>
      </c>
      <c r="J9" s="37">
        <v>0</v>
      </c>
      <c r="K9" s="37"/>
      <c r="L9" s="37"/>
      <c r="M9" s="37"/>
      <c r="N9" s="32"/>
      <c r="O9" s="3">
        <f t="shared" si="0"/>
        <v>1</v>
      </c>
    </row>
    <row r="10" spans="1:28" x14ac:dyDescent="0.25">
      <c r="A10" s="14" t="s">
        <v>60</v>
      </c>
      <c r="C10" s="33"/>
      <c r="D10" s="38"/>
      <c r="E10" s="21"/>
      <c r="F10" s="38"/>
      <c r="H10" s="72"/>
      <c r="I10" s="38"/>
      <c r="J10" s="38"/>
      <c r="K10" s="38"/>
      <c r="L10" s="38"/>
      <c r="M10" s="38"/>
      <c r="N10" s="22"/>
    </row>
    <row r="11" spans="1:28" x14ac:dyDescent="0.25">
      <c r="A11" s="4" t="s">
        <v>10</v>
      </c>
      <c r="B11" s="9" t="s">
        <v>11</v>
      </c>
      <c r="C11" s="87">
        <v>24</v>
      </c>
      <c r="D11" s="88">
        <v>26</v>
      </c>
      <c r="E11" s="141">
        <v>16</v>
      </c>
      <c r="F11" s="142">
        <v>11</v>
      </c>
      <c r="G11" s="33">
        <v>22</v>
      </c>
      <c r="H11" s="117">
        <v>17</v>
      </c>
      <c r="I11" s="36">
        <v>14</v>
      </c>
      <c r="J11" s="36">
        <v>12</v>
      </c>
      <c r="K11" s="36"/>
      <c r="L11" s="36"/>
      <c r="M11" s="36"/>
      <c r="N11" s="94"/>
      <c r="O11" s="3">
        <f t="shared" ref="O11:O23" si="1">SUM(C11:N11)</f>
        <v>142</v>
      </c>
    </row>
    <row r="12" spans="1:28" x14ac:dyDescent="0.25">
      <c r="A12" s="10" t="s">
        <v>12</v>
      </c>
      <c r="B12" s="6" t="s">
        <v>13</v>
      </c>
      <c r="C12" s="87">
        <v>38</v>
      </c>
      <c r="D12" s="88">
        <v>25</v>
      </c>
      <c r="E12" s="141">
        <v>47</v>
      </c>
      <c r="F12" s="142">
        <v>64</v>
      </c>
      <c r="G12" s="107">
        <v>40</v>
      </c>
      <c r="H12" s="117">
        <v>26</v>
      </c>
      <c r="I12" s="36">
        <v>27</v>
      </c>
      <c r="J12" s="36">
        <v>30</v>
      </c>
      <c r="K12" s="36"/>
      <c r="L12" s="36"/>
      <c r="M12" s="36"/>
      <c r="N12" s="94"/>
      <c r="O12" s="3">
        <f t="shared" si="1"/>
        <v>297</v>
      </c>
    </row>
    <row r="13" spans="1:28" x14ac:dyDescent="0.25">
      <c r="A13" s="11" t="s">
        <v>14</v>
      </c>
      <c r="B13" s="6" t="s">
        <v>15</v>
      </c>
      <c r="C13" s="22">
        <v>7</v>
      </c>
      <c r="D13" s="24">
        <v>5</v>
      </c>
      <c r="E13" s="98">
        <v>10</v>
      </c>
      <c r="F13" s="101">
        <v>7</v>
      </c>
      <c r="G13" s="110">
        <v>8</v>
      </c>
      <c r="H13" s="118">
        <v>6</v>
      </c>
      <c r="I13" s="36">
        <v>3</v>
      </c>
      <c r="J13" s="36">
        <v>1</v>
      </c>
      <c r="K13" s="36"/>
      <c r="L13" s="36"/>
      <c r="M13" s="36"/>
      <c r="N13" s="98"/>
      <c r="O13" s="3">
        <f t="shared" si="1"/>
        <v>47</v>
      </c>
    </row>
    <row r="14" spans="1:28" x14ac:dyDescent="0.25">
      <c r="A14" s="12"/>
      <c r="B14" s="6" t="s">
        <v>16</v>
      </c>
      <c r="C14" s="22">
        <v>0</v>
      </c>
      <c r="D14" s="24">
        <v>0</v>
      </c>
      <c r="E14" s="100">
        <v>0</v>
      </c>
      <c r="F14" s="25">
        <v>0</v>
      </c>
      <c r="G14" s="111">
        <v>0</v>
      </c>
      <c r="H14" s="25">
        <v>0</v>
      </c>
      <c r="I14" s="24">
        <v>0</v>
      </c>
      <c r="J14" s="24">
        <v>0</v>
      </c>
      <c r="K14" s="24"/>
      <c r="L14" s="36"/>
      <c r="M14" s="36"/>
      <c r="N14" s="22"/>
      <c r="O14" s="3">
        <f t="shared" si="1"/>
        <v>0</v>
      </c>
    </row>
    <row r="15" spans="1:28" x14ac:dyDescent="0.25">
      <c r="A15" s="4" t="s">
        <v>17</v>
      </c>
      <c r="B15" s="5" t="s">
        <v>18</v>
      </c>
      <c r="C15" s="22"/>
      <c r="D15" s="35"/>
      <c r="E15" s="35"/>
      <c r="F15" s="25"/>
      <c r="G15" s="22"/>
      <c r="H15" s="25"/>
      <c r="I15" s="36"/>
      <c r="J15" s="36"/>
      <c r="K15" s="36"/>
      <c r="L15" s="36"/>
      <c r="M15" s="36"/>
      <c r="N15" s="22"/>
      <c r="O15" s="3">
        <f t="shared" si="1"/>
        <v>0</v>
      </c>
    </row>
    <row r="16" spans="1:28" x14ac:dyDescent="0.25">
      <c r="A16" s="10" t="s">
        <v>19</v>
      </c>
      <c r="B16" s="10" t="s">
        <v>19</v>
      </c>
      <c r="C16" s="22"/>
      <c r="D16" s="138"/>
      <c r="E16" s="138"/>
      <c r="F16" s="138"/>
      <c r="G16" s="138"/>
      <c r="H16" s="138"/>
      <c r="I16" s="138"/>
      <c r="J16" s="138">
        <v>5</v>
      </c>
      <c r="K16" s="138">
        <v>5</v>
      </c>
      <c r="L16" s="138">
        <v>5</v>
      </c>
      <c r="M16" s="138">
        <v>5</v>
      </c>
      <c r="N16" s="138">
        <v>5</v>
      </c>
      <c r="O16" s="3">
        <f t="shared" si="1"/>
        <v>25</v>
      </c>
    </row>
    <row r="17" spans="1:28" x14ac:dyDescent="0.25">
      <c r="A17" s="74" t="s">
        <v>20</v>
      </c>
      <c r="B17" s="74" t="s">
        <v>20</v>
      </c>
      <c r="C17" s="76">
        <v>13</v>
      </c>
      <c r="D17" s="77">
        <v>20</v>
      </c>
      <c r="E17" s="77">
        <v>16</v>
      </c>
      <c r="F17" s="78">
        <v>10</v>
      </c>
      <c r="G17" s="114">
        <v>31</v>
      </c>
      <c r="H17" s="78">
        <v>24</v>
      </c>
      <c r="I17" s="76">
        <v>38</v>
      </c>
      <c r="J17" s="76">
        <v>16</v>
      </c>
      <c r="K17" s="76"/>
      <c r="L17" s="76"/>
      <c r="M17" s="76"/>
      <c r="N17" s="76"/>
      <c r="O17" s="3">
        <f t="shared" si="1"/>
        <v>168</v>
      </c>
    </row>
    <row r="18" spans="1:28" x14ac:dyDescent="0.25">
      <c r="A18" s="4" t="s">
        <v>21</v>
      </c>
      <c r="B18" s="6"/>
      <c r="C18" s="106">
        <v>4660</v>
      </c>
      <c r="D18" s="88">
        <v>3316</v>
      </c>
      <c r="E18" s="24">
        <v>4071</v>
      </c>
      <c r="F18" s="101">
        <v>3697</v>
      </c>
      <c r="G18" s="158">
        <v>4769</v>
      </c>
      <c r="H18" s="68">
        <v>3954</v>
      </c>
      <c r="I18" s="36">
        <v>4292</v>
      </c>
      <c r="J18" s="27">
        <v>4780</v>
      </c>
      <c r="K18" s="36"/>
      <c r="L18" s="36"/>
      <c r="M18" s="36"/>
      <c r="N18" s="56"/>
      <c r="O18" s="144">
        <f t="shared" si="1"/>
        <v>33539</v>
      </c>
    </row>
    <row r="19" spans="1:28" x14ac:dyDescent="0.25">
      <c r="A19" s="4" t="s">
        <v>112</v>
      </c>
      <c r="B19" s="4" t="s">
        <v>112</v>
      </c>
      <c r="C19" s="87">
        <v>15</v>
      </c>
      <c r="D19" s="88">
        <v>24</v>
      </c>
      <c r="E19" s="24">
        <v>17</v>
      </c>
      <c r="F19" s="25">
        <v>30</v>
      </c>
      <c r="G19" s="89">
        <v>29</v>
      </c>
      <c r="H19" s="36">
        <v>21</v>
      </c>
      <c r="I19" s="69">
        <v>25</v>
      </c>
      <c r="J19" s="36">
        <v>20</v>
      </c>
      <c r="K19" s="33"/>
      <c r="L19" s="33"/>
      <c r="M19" s="36"/>
      <c r="N19" s="36"/>
      <c r="O19" s="3">
        <f t="shared" si="1"/>
        <v>181</v>
      </c>
      <c r="P19" s="3"/>
      <c r="Q19" s="3"/>
      <c r="R19" s="3"/>
      <c r="S19" s="3"/>
      <c r="T19" s="3"/>
      <c r="U19" s="3"/>
      <c r="V19" s="3"/>
      <c r="W19" s="3"/>
      <c r="X19" s="3"/>
      <c r="Y19" s="3"/>
      <c r="Z19" s="3"/>
      <c r="AA19" s="3"/>
      <c r="AB19" s="3"/>
    </row>
    <row r="20" spans="1:28" x14ac:dyDescent="0.25">
      <c r="A20" s="31" t="s">
        <v>22</v>
      </c>
      <c r="B20" s="5" t="s">
        <v>116</v>
      </c>
      <c r="C20" s="33"/>
      <c r="D20" s="38"/>
      <c r="E20" s="38"/>
      <c r="F20" s="38"/>
      <c r="G20" s="38"/>
      <c r="H20" s="38"/>
      <c r="I20" s="38"/>
      <c r="J20" s="38"/>
      <c r="K20" s="33"/>
      <c r="M20" s="38"/>
      <c r="N20" s="36"/>
      <c r="O20" s="3">
        <f t="shared" si="1"/>
        <v>0</v>
      </c>
      <c r="P20" s="3"/>
      <c r="Q20" s="3"/>
      <c r="R20" s="3"/>
      <c r="S20" s="3"/>
      <c r="T20" s="3"/>
      <c r="U20" s="3"/>
      <c r="V20" s="3"/>
      <c r="W20" s="3"/>
      <c r="X20" s="3"/>
      <c r="Y20" s="3"/>
      <c r="Z20" s="3"/>
      <c r="AA20" s="3"/>
      <c r="AB20" s="3"/>
    </row>
    <row r="21" spans="1:28" x14ac:dyDescent="0.25">
      <c r="A21" s="28"/>
      <c r="B21" s="5" t="s">
        <v>57</v>
      </c>
      <c r="C21" s="33"/>
      <c r="D21" s="38"/>
      <c r="E21" s="38"/>
      <c r="F21" s="38"/>
      <c r="G21" s="38"/>
      <c r="H21" s="38"/>
      <c r="I21" s="38"/>
      <c r="J21" s="38"/>
      <c r="K21" s="33"/>
      <c r="L21" s="38"/>
      <c r="M21" s="38"/>
      <c r="N21" s="36"/>
      <c r="O21" s="3">
        <f t="shared" si="1"/>
        <v>0</v>
      </c>
      <c r="P21" s="3"/>
      <c r="Q21" s="3"/>
      <c r="R21" s="3"/>
      <c r="S21" s="3"/>
      <c r="T21" s="3"/>
      <c r="U21" s="3"/>
      <c r="V21" s="3"/>
      <c r="W21" s="3"/>
      <c r="X21" s="3"/>
      <c r="Y21" s="3"/>
      <c r="Z21" s="3"/>
      <c r="AA21" s="3"/>
      <c r="AB21" s="3"/>
    </row>
    <row r="22" spans="1:28" x14ac:dyDescent="0.25">
      <c r="A22" s="28"/>
      <c r="B22" s="5" t="s">
        <v>58</v>
      </c>
      <c r="C22" s="22"/>
      <c r="D22" s="24"/>
      <c r="E22" s="24"/>
      <c r="F22" s="25"/>
      <c r="G22" s="89"/>
      <c r="H22" s="36"/>
      <c r="I22" s="36"/>
      <c r="J22" s="36"/>
      <c r="K22" s="36"/>
      <c r="L22" s="36"/>
      <c r="M22" s="36"/>
      <c r="N22" s="36"/>
      <c r="O22" s="3">
        <f t="shared" si="1"/>
        <v>0</v>
      </c>
      <c r="P22" s="3"/>
      <c r="Q22" s="3"/>
      <c r="R22" s="3"/>
      <c r="S22" s="3"/>
      <c r="T22" s="3"/>
      <c r="U22" s="3"/>
      <c r="V22" s="3"/>
      <c r="W22" s="3"/>
      <c r="X22" s="3"/>
      <c r="Y22" s="3"/>
      <c r="Z22" s="3"/>
      <c r="AA22" s="3"/>
      <c r="AB22" s="3"/>
    </row>
    <row r="23" spans="1:28" x14ac:dyDescent="0.25">
      <c r="B23" s="5" t="s">
        <v>59</v>
      </c>
      <c r="C23" s="55"/>
      <c r="D23" s="55"/>
      <c r="E23" s="55"/>
      <c r="F23" s="55"/>
      <c r="G23" s="55"/>
      <c r="H23" s="55"/>
      <c r="I23" s="55"/>
      <c r="J23" s="55"/>
      <c r="K23" s="55"/>
      <c r="L23" s="55"/>
      <c r="M23" s="55"/>
      <c r="N23" s="55"/>
      <c r="O23" s="95">
        <f t="shared" si="1"/>
        <v>0</v>
      </c>
      <c r="P23" s="3"/>
      <c r="Q23" s="3"/>
      <c r="R23" s="3"/>
      <c r="S23" s="3"/>
      <c r="T23" s="3"/>
      <c r="U23" s="3"/>
      <c r="V23" s="3"/>
      <c r="W23" s="3"/>
      <c r="X23" s="3"/>
      <c r="Y23" s="3"/>
      <c r="Z23" s="3"/>
      <c r="AA23" s="3"/>
      <c r="AB23" s="3"/>
    </row>
    <row r="24" spans="1:28" x14ac:dyDescent="0.25">
      <c r="A24" s="17"/>
      <c r="B24" s="18"/>
      <c r="C24" s="22"/>
      <c r="D24" s="24"/>
      <c r="E24" s="24"/>
      <c r="F24" s="25"/>
      <c r="G24" s="25"/>
      <c r="H24" s="36"/>
      <c r="I24" s="36"/>
      <c r="J24" s="36"/>
      <c r="K24" s="36"/>
      <c r="L24" s="36"/>
      <c r="M24" s="36"/>
      <c r="N24" s="36"/>
    </row>
    <row r="25" spans="1:28" ht="24.75" x14ac:dyDescent="0.25">
      <c r="A25" s="4" t="s">
        <v>23</v>
      </c>
      <c r="B25" s="6" t="s">
        <v>118</v>
      </c>
      <c r="C25" s="39"/>
      <c r="D25" s="39"/>
      <c r="E25" s="39"/>
      <c r="F25" s="39"/>
      <c r="G25" s="115"/>
      <c r="H25" s="39"/>
      <c r="I25" s="136"/>
      <c r="J25" s="39"/>
      <c r="K25" s="39"/>
      <c r="L25" s="135"/>
      <c r="M25" s="39"/>
      <c r="N25" s="39"/>
      <c r="O25" s="145">
        <f>SUM(C25:N25)</f>
        <v>0</v>
      </c>
    </row>
    <row r="26" spans="1:28" x14ac:dyDescent="0.25">
      <c r="A26" s="11" t="s">
        <v>24</v>
      </c>
      <c r="B26" s="6"/>
      <c r="C26" s="26"/>
      <c r="D26" s="39"/>
      <c r="E26" s="39"/>
      <c r="F26" s="39"/>
      <c r="G26" s="39"/>
      <c r="H26" s="39"/>
      <c r="I26" s="39"/>
      <c r="J26" s="39"/>
      <c r="K26" s="39"/>
      <c r="L26" s="39"/>
      <c r="M26" s="39"/>
      <c r="N26" s="39"/>
    </row>
    <row r="27" spans="1:28" x14ac:dyDescent="0.25">
      <c r="A27" s="4"/>
      <c r="B27" s="6"/>
      <c r="C27" s="26"/>
      <c r="D27" s="39"/>
      <c r="E27" s="39"/>
      <c r="F27" s="39"/>
      <c r="G27" s="39"/>
      <c r="H27" s="39"/>
      <c r="I27" s="39"/>
      <c r="J27" s="39"/>
      <c r="K27" s="39"/>
      <c r="L27" s="39"/>
      <c r="M27" s="39"/>
      <c r="N27" s="39"/>
    </row>
    <row r="28" spans="1:28" x14ac:dyDescent="0.25">
      <c r="A28" s="4" t="s">
        <v>25</v>
      </c>
      <c r="B28" s="5" t="s">
        <v>26</v>
      </c>
      <c r="C28" s="138"/>
      <c r="D28" s="35"/>
      <c r="E28" s="35"/>
      <c r="F28" s="25"/>
      <c r="G28" s="25"/>
      <c r="H28" s="36"/>
      <c r="J28" s="36"/>
      <c r="K28" s="36"/>
      <c r="L28" s="36"/>
      <c r="M28" s="36"/>
      <c r="N28" s="22"/>
      <c r="O28" s="3">
        <f t="shared" ref="O28:O35" si="2">SUM(C28:N28)</f>
        <v>0</v>
      </c>
    </row>
    <row r="29" spans="1:28" ht="18.75" x14ac:dyDescent="0.3">
      <c r="A29" s="10" t="s">
        <v>27</v>
      </c>
      <c r="B29" s="6" t="s">
        <v>28</v>
      </c>
      <c r="C29" s="138"/>
      <c r="D29" s="24"/>
      <c r="E29" s="24"/>
      <c r="F29" s="25"/>
      <c r="G29" s="25"/>
      <c r="H29" s="36"/>
      <c r="J29" s="36"/>
      <c r="K29" s="36"/>
      <c r="L29" s="36"/>
      <c r="M29" s="36"/>
      <c r="N29" s="22"/>
      <c r="O29" s="96">
        <f t="shared" si="2"/>
        <v>0</v>
      </c>
      <c r="P29" s="1"/>
      <c r="Q29" s="1"/>
    </row>
    <row r="30" spans="1:28" x14ac:dyDescent="0.25">
      <c r="A30" s="10"/>
      <c r="B30" s="6" t="s">
        <v>29</v>
      </c>
      <c r="C30" s="138"/>
      <c r="D30" s="24"/>
      <c r="E30" s="24"/>
      <c r="F30" s="25"/>
      <c r="G30" s="25"/>
      <c r="H30" s="36"/>
      <c r="I30" s="36"/>
      <c r="J30" s="36"/>
      <c r="K30" s="36"/>
      <c r="L30" s="36"/>
      <c r="M30" s="36"/>
      <c r="N30" s="22"/>
      <c r="O30" s="3">
        <f t="shared" si="2"/>
        <v>0</v>
      </c>
    </row>
    <row r="31" spans="1:28" x14ac:dyDescent="0.25">
      <c r="A31" s="10"/>
      <c r="B31" s="6" t="s">
        <v>30</v>
      </c>
      <c r="C31" s="138"/>
      <c r="D31" s="24"/>
      <c r="E31" s="24"/>
      <c r="F31" s="25"/>
      <c r="G31" s="25"/>
      <c r="H31" s="36"/>
      <c r="I31" s="36"/>
      <c r="J31" s="36"/>
      <c r="K31" s="36"/>
      <c r="L31" s="36"/>
      <c r="M31" s="36"/>
      <c r="N31" s="22"/>
      <c r="O31" s="3">
        <f t="shared" si="2"/>
        <v>0</v>
      </c>
    </row>
    <row r="32" spans="1:28" x14ac:dyDescent="0.25">
      <c r="A32" s="10"/>
      <c r="B32" s="6" t="s">
        <v>63</v>
      </c>
      <c r="C32" s="138"/>
      <c r="D32" s="24"/>
      <c r="E32" s="24"/>
      <c r="F32" s="25"/>
      <c r="G32" s="25"/>
      <c r="H32" s="36"/>
      <c r="I32" s="36"/>
      <c r="J32" s="36"/>
      <c r="K32" s="36"/>
      <c r="L32" s="36"/>
      <c r="M32" s="36"/>
      <c r="N32" s="22"/>
      <c r="O32" s="3">
        <f t="shared" si="2"/>
        <v>0</v>
      </c>
    </row>
    <row r="33" spans="1:22" x14ac:dyDescent="0.25">
      <c r="A33" s="4" t="s">
        <v>31</v>
      </c>
      <c r="B33" s="90"/>
      <c r="C33" s="91"/>
      <c r="D33" s="92"/>
      <c r="E33" s="92"/>
      <c r="F33" s="93"/>
      <c r="G33" s="93"/>
      <c r="H33" s="91"/>
      <c r="I33" s="91"/>
      <c r="J33" s="91"/>
      <c r="K33" s="36"/>
      <c r="L33" s="36"/>
      <c r="M33" s="36"/>
      <c r="N33" s="22"/>
      <c r="O33" s="3">
        <f t="shared" si="2"/>
        <v>0</v>
      </c>
    </row>
    <row r="34" spans="1:22" x14ac:dyDescent="0.25">
      <c r="A34" s="4" t="s">
        <v>32</v>
      </c>
      <c r="B34" s="6"/>
      <c r="C34" s="81"/>
      <c r="D34" s="24"/>
      <c r="E34" s="24"/>
      <c r="F34" s="25"/>
      <c r="G34" s="25"/>
      <c r="H34" s="36"/>
      <c r="I34" s="36"/>
      <c r="J34" s="36"/>
      <c r="K34" s="36"/>
      <c r="L34" s="36"/>
      <c r="M34" s="36"/>
      <c r="N34" s="22"/>
      <c r="O34" s="3">
        <f t="shared" si="2"/>
        <v>0</v>
      </c>
    </row>
    <row r="35" spans="1:22" x14ac:dyDescent="0.25">
      <c r="A35" s="4" t="s">
        <v>33</v>
      </c>
      <c r="B35" s="6"/>
      <c r="C35" s="87"/>
      <c r="D35" s="24"/>
      <c r="E35" s="24"/>
      <c r="F35" s="25"/>
      <c r="G35" s="25"/>
      <c r="H35" s="36"/>
      <c r="I35" s="36"/>
      <c r="J35" s="36"/>
      <c r="K35" s="36"/>
      <c r="L35" s="36"/>
      <c r="M35" s="36"/>
      <c r="N35" s="22"/>
      <c r="O35" s="3">
        <f t="shared" si="2"/>
        <v>0</v>
      </c>
    </row>
    <row r="36" spans="1:22" x14ac:dyDescent="0.25">
      <c r="A36" s="4" t="s">
        <v>50</v>
      </c>
      <c r="B36" s="6"/>
      <c r="C36" s="137"/>
      <c r="D36" s="137"/>
      <c r="E36" s="137"/>
      <c r="F36" s="137"/>
      <c r="G36" s="112"/>
      <c r="H36" s="137"/>
      <c r="I36" s="116"/>
      <c r="J36" s="133"/>
      <c r="K36" s="112"/>
      <c r="L36" s="133"/>
      <c r="M36" s="133"/>
      <c r="N36" s="133"/>
      <c r="O36" s="3">
        <f t="shared" ref="O36:O55" si="3">SUM(C36:N36)</f>
        <v>0</v>
      </c>
    </row>
    <row r="37" spans="1:22" x14ac:dyDescent="0.25">
      <c r="A37" s="13"/>
      <c r="B37" s="14"/>
      <c r="C37" s="137"/>
      <c r="D37" s="137"/>
      <c r="E37" s="137"/>
      <c r="F37" s="137"/>
      <c r="G37" s="112"/>
      <c r="H37" s="137"/>
      <c r="I37" s="116"/>
      <c r="J37" s="133"/>
      <c r="K37" s="112"/>
      <c r="L37" s="133"/>
      <c r="M37" s="133"/>
      <c r="N37" s="133"/>
      <c r="O37" s="3">
        <f t="shared" si="3"/>
        <v>0</v>
      </c>
    </row>
    <row r="38" spans="1:22" x14ac:dyDescent="0.25">
      <c r="A38" s="13"/>
      <c r="B38" s="6"/>
      <c r="C38" s="137"/>
      <c r="D38" s="137"/>
      <c r="E38" s="137"/>
      <c r="F38" s="137"/>
      <c r="G38" s="112"/>
      <c r="H38" s="137"/>
      <c r="I38" s="116"/>
      <c r="J38" s="133"/>
      <c r="K38" s="112"/>
      <c r="L38" s="133"/>
      <c r="M38" s="133"/>
      <c r="N38" s="133"/>
      <c r="O38" s="3">
        <f t="shared" si="3"/>
        <v>0</v>
      </c>
    </row>
    <row r="39" spans="1:22" ht="18.600000000000001" customHeight="1" x14ac:dyDescent="0.25">
      <c r="A39" s="13"/>
      <c r="B39" s="6"/>
      <c r="C39" s="137"/>
      <c r="D39" s="137"/>
      <c r="E39" s="137"/>
      <c r="F39" s="137"/>
      <c r="G39" s="112"/>
      <c r="H39" s="137"/>
      <c r="I39" s="116"/>
      <c r="J39" s="133"/>
      <c r="K39" s="112"/>
      <c r="L39" s="133"/>
      <c r="M39" s="133"/>
      <c r="N39" s="133"/>
      <c r="O39" s="3">
        <f t="shared" si="3"/>
        <v>0</v>
      </c>
    </row>
    <row r="40" spans="1:22" x14ac:dyDescent="0.25">
      <c r="A40" s="13"/>
      <c r="B40" s="6"/>
      <c r="C40" s="137"/>
      <c r="D40" s="137"/>
      <c r="E40" s="137"/>
      <c r="F40" s="137"/>
      <c r="G40" s="112"/>
      <c r="H40" s="137"/>
      <c r="I40" s="116"/>
      <c r="J40" s="133"/>
      <c r="K40" s="112"/>
      <c r="L40" s="133"/>
      <c r="M40" s="133"/>
      <c r="N40" s="133"/>
      <c r="O40" s="3">
        <f t="shared" si="3"/>
        <v>0</v>
      </c>
    </row>
    <row r="41" spans="1:22" x14ac:dyDescent="0.25">
      <c r="A41" s="4" t="s">
        <v>34</v>
      </c>
      <c r="B41" s="14"/>
      <c r="C41" s="22"/>
      <c r="D41" s="35"/>
      <c r="E41" s="35"/>
      <c r="F41" s="25"/>
      <c r="G41" s="25"/>
      <c r="H41" s="36"/>
      <c r="I41" s="36"/>
      <c r="J41" s="36"/>
      <c r="K41" s="36"/>
      <c r="L41" s="36"/>
      <c r="M41" s="36"/>
      <c r="N41" s="22"/>
      <c r="O41" s="3">
        <f t="shared" si="3"/>
        <v>0</v>
      </c>
    </row>
    <row r="42" spans="1:22" x14ac:dyDescent="0.25">
      <c r="A42" s="146" t="s">
        <v>35</v>
      </c>
      <c r="B42" s="146" t="s">
        <v>35</v>
      </c>
      <c r="C42" s="87">
        <v>29</v>
      </c>
      <c r="D42" s="88">
        <v>18</v>
      </c>
      <c r="E42" s="157">
        <v>24</v>
      </c>
      <c r="F42" s="150">
        <v>22</v>
      </c>
      <c r="G42" s="151">
        <v>19</v>
      </c>
      <c r="H42" s="152">
        <v>12</v>
      </c>
      <c r="I42" s="147">
        <v>28</v>
      </c>
      <c r="J42" s="147">
        <v>25</v>
      </c>
      <c r="K42" s="147"/>
      <c r="L42" s="147"/>
      <c r="M42" s="152"/>
      <c r="N42" s="152"/>
      <c r="O42" s="153">
        <f t="shared" si="3"/>
        <v>177</v>
      </c>
      <c r="T42" s="3"/>
      <c r="V42" s="3"/>
    </row>
    <row r="43" spans="1:22" x14ac:dyDescent="0.25">
      <c r="A43" s="146" t="s">
        <v>36</v>
      </c>
      <c r="B43" s="146" t="s">
        <v>36</v>
      </c>
      <c r="C43" s="147">
        <v>43</v>
      </c>
      <c r="D43" s="148">
        <v>61</v>
      </c>
      <c r="E43" s="149">
        <v>50</v>
      </c>
      <c r="F43" s="150">
        <v>48</v>
      </c>
      <c r="G43" s="151">
        <v>60</v>
      </c>
      <c r="H43" s="152">
        <v>69</v>
      </c>
      <c r="I43" s="147">
        <v>47</v>
      </c>
      <c r="J43" s="147">
        <v>72</v>
      </c>
      <c r="K43" s="154"/>
      <c r="L43" s="154"/>
      <c r="M43" s="152"/>
      <c r="N43" s="152"/>
      <c r="O43" s="153">
        <f t="shared" si="3"/>
        <v>450</v>
      </c>
      <c r="T43" s="3"/>
      <c r="V43" s="3"/>
    </row>
    <row r="44" spans="1:22" x14ac:dyDescent="0.25">
      <c r="A44" s="155" t="s">
        <v>65</v>
      </c>
      <c r="B44" s="146" t="s">
        <v>65</v>
      </c>
      <c r="C44" s="156">
        <v>256</v>
      </c>
      <c r="D44" s="156">
        <v>259</v>
      </c>
      <c r="E44" s="156">
        <v>199</v>
      </c>
      <c r="F44" s="150">
        <v>104</v>
      </c>
      <c r="G44" s="151">
        <v>180</v>
      </c>
      <c r="H44" s="152">
        <v>159</v>
      </c>
      <c r="I44" s="156">
        <v>124</v>
      </c>
      <c r="J44" s="156">
        <v>112</v>
      </c>
      <c r="K44" s="154"/>
      <c r="L44" s="156"/>
      <c r="M44" s="152"/>
      <c r="N44" s="152"/>
      <c r="O44" s="153">
        <f t="shared" si="3"/>
        <v>1393</v>
      </c>
      <c r="T44" s="97"/>
      <c r="V44" s="97"/>
    </row>
    <row r="45" spans="1:22" x14ac:dyDescent="0.25">
      <c r="A45" s="42"/>
      <c r="B45" s="6"/>
      <c r="C45" s="34"/>
      <c r="D45" s="40"/>
      <c r="E45" s="99"/>
      <c r="F45" s="102"/>
      <c r="G45" s="35"/>
      <c r="H45" s="94"/>
      <c r="I45" s="41"/>
      <c r="J45" s="41"/>
      <c r="K45" s="41"/>
      <c r="L45" s="41"/>
      <c r="M45" s="41"/>
      <c r="N45" s="34"/>
      <c r="O45" s="3">
        <f t="shared" si="3"/>
        <v>0</v>
      </c>
    </row>
    <row r="46" spans="1:22" x14ac:dyDescent="0.25">
      <c r="A46" s="4" t="s">
        <v>37</v>
      </c>
      <c r="B46" s="10" t="s">
        <v>38</v>
      </c>
      <c r="C46" s="22">
        <v>27</v>
      </c>
      <c r="D46" s="24">
        <v>13</v>
      </c>
      <c r="E46" s="99">
        <v>12</v>
      </c>
      <c r="F46" s="25">
        <v>13</v>
      </c>
      <c r="G46" s="25">
        <v>16</v>
      </c>
      <c r="H46" s="36">
        <v>13</v>
      </c>
      <c r="I46" s="36">
        <v>27</v>
      </c>
      <c r="J46" s="36">
        <v>27</v>
      </c>
      <c r="K46" s="36"/>
      <c r="L46" s="36"/>
      <c r="M46" s="36"/>
      <c r="N46" s="22"/>
      <c r="O46" s="3">
        <f t="shared" si="3"/>
        <v>148</v>
      </c>
    </row>
    <row r="47" spans="1:22" x14ac:dyDescent="0.25">
      <c r="A47" s="4"/>
      <c r="B47" s="10" t="s">
        <v>39</v>
      </c>
      <c r="C47" s="21">
        <v>5</v>
      </c>
      <c r="D47" s="24">
        <v>3</v>
      </c>
      <c r="E47" s="24">
        <v>8</v>
      </c>
      <c r="F47" s="25">
        <v>7</v>
      </c>
      <c r="G47" s="25">
        <v>8</v>
      </c>
      <c r="H47" s="36">
        <v>14</v>
      </c>
      <c r="I47" s="35">
        <v>12</v>
      </c>
      <c r="J47" s="35">
        <v>10</v>
      </c>
      <c r="K47" s="35"/>
      <c r="L47" s="35"/>
      <c r="M47" s="35"/>
      <c r="N47" s="21"/>
      <c r="O47" s="3">
        <f t="shared" si="3"/>
        <v>67</v>
      </c>
    </row>
    <row r="48" spans="1:22" x14ac:dyDescent="0.25">
      <c r="A48" s="42" t="s">
        <v>138</v>
      </c>
      <c r="B48" s="6" t="s">
        <v>62</v>
      </c>
      <c r="C48" s="34">
        <v>227</v>
      </c>
      <c r="D48" s="40">
        <v>214</v>
      </c>
      <c r="E48" s="99">
        <v>152</v>
      </c>
      <c r="F48" s="102">
        <v>78</v>
      </c>
      <c r="G48" s="35">
        <v>144</v>
      </c>
      <c r="H48" s="94">
        <v>124</v>
      </c>
      <c r="I48" s="41">
        <v>78</v>
      </c>
      <c r="J48" s="41">
        <v>91</v>
      </c>
      <c r="K48" s="41"/>
      <c r="L48" s="41"/>
      <c r="M48" s="41"/>
      <c r="N48" s="34"/>
      <c r="O48" s="3">
        <f t="shared" si="3"/>
        <v>1108</v>
      </c>
    </row>
    <row r="49" spans="1:15" x14ac:dyDescent="0.25">
      <c r="A49" s="4" t="s">
        <v>61</v>
      </c>
      <c r="B49" s="23" t="s">
        <v>117</v>
      </c>
      <c r="C49" s="22">
        <v>1725</v>
      </c>
      <c r="D49" s="35">
        <v>1527</v>
      </c>
      <c r="E49" s="35">
        <v>1814</v>
      </c>
      <c r="F49" s="25">
        <v>1582</v>
      </c>
      <c r="G49" s="25">
        <v>1628</v>
      </c>
      <c r="H49" s="36">
        <v>1908</v>
      </c>
      <c r="I49" s="70">
        <v>1835</v>
      </c>
      <c r="J49" s="72">
        <v>2046</v>
      </c>
      <c r="K49" s="68"/>
      <c r="L49" s="36"/>
      <c r="N49" s="36"/>
      <c r="O49" s="3">
        <f t="shared" si="3"/>
        <v>14065</v>
      </c>
    </row>
    <row r="50" spans="1:15" x14ac:dyDescent="0.25">
      <c r="A50" s="15" t="s">
        <v>41</v>
      </c>
      <c r="B50" s="16" t="s">
        <v>42</v>
      </c>
      <c r="C50" s="79"/>
      <c r="D50" s="56"/>
      <c r="E50" s="56"/>
      <c r="F50" s="103"/>
      <c r="G50" s="103"/>
      <c r="H50" s="103"/>
      <c r="I50" s="36"/>
      <c r="J50" s="36"/>
      <c r="K50" s="36"/>
      <c r="L50" s="36"/>
      <c r="M50" s="36"/>
      <c r="N50" s="36"/>
      <c r="O50" s="3">
        <f t="shared" si="3"/>
        <v>0</v>
      </c>
    </row>
    <row r="51" spans="1:15" x14ac:dyDescent="0.25">
      <c r="B51" s="23" t="s">
        <v>43</v>
      </c>
      <c r="C51" s="80"/>
      <c r="D51" s="21"/>
      <c r="E51" s="21"/>
      <c r="F51" s="35"/>
      <c r="G51" s="35"/>
      <c r="H51" s="36"/>
      <c r="I51" s="36"/>
      <c r="J51" s="36"/>
      <c r="K51" s="36"/>
      <c r="L51" s="36"/>
      <c r="M51" s="36"/>
      <c r="N51" s="22"/>
      <c r="O51" s="3">
        <f t="shared" si="3"/>
        <v>0</v>
      </c>
    </row>
    <row r="52" spans="1:15" x14ac:dyDescent="0.25">
      <c r="A52" s="57" t="s">
        <v>74</v>
      </c>
      <c r="B52" s="14"/>
      <c r="C52" s="21"/>
      <c r="D52" s="59"/>
      <c r="E52" s="41"/>
      <c r="F52" s="35"/>
      <c r="G52" s="113"/>
      <c r="H52" s="35"/>
      <c r="I52" s="36"/>
      <c r="J52" s="36"/>
      <c r="K52" s="70"/>
      <c r="L52" s="70"/>
      <c r="M52" s="36"/>
      <c r="N52" s="94"/>
      <c r="O52" s="3">
        <f t="shared" si="3"/>
        <v>0</v>
      </c>
    </row>
    <row r="53" spans="1:15" x14ac:dyDescent="0.25">
      <c r="A53" s="57" t="s">
        <v>75</v>
      </c>
      <c r="B53" s="14"/>
      <c r="C53" s="21">
        <v>0</v>
      </c>
      <c r="D53" s="58">
        <v>0</v>
      </c>
      <c r="E53" s="24">
        <v>0</v>
      </c>
      <c r="F53" s="104">
        <v>0</v>
      </c>
      <c r="G53" s="113">
        <v>0</v>
      </c>
      <c r="H53" s="104"/>
      <c r="I53" s="104"/>
      <c r="J53" s="104"/>
      <c r="K53" s="105"/>
      <c r="L53" s="105"/>
      <c r="M53" s="104"/>
      <c r="N53" s="94"/>
      <c r="O53" s="3">
        <f t="shared" si="3"/>
        <v>0</v>
      </c>
    </row>
    <row r="54" spans="1:15" x14ac:dyDescent="0.25">
      <c r="A54" s="4" t="s">
        <v>111</v>
      </c>
      <c r="B54" s="14"/>
      <c r="C54" s="22"/>
      <c r="D54" s="20"/>
      <c r="E54" s="24"/>
      <c r="F54" s="25"/>
      <c r="G54" s="25"/>
      <c r="H54" s="36"/>
      <c r="I54" s="36"/>
      <c r="J54" s="38"/>
      <c r="K54" s="38"/>
      <c r="L54" s="38"/>
      <c r="M54" s="38"/>
      <c r="N54" s="22"/>
      <c r="O54" s="3">
        <f t="shared" si="3"/>
        <v>0</v>
      </c>
    </row>
    <row r="55" spans="1:15" x14ac:dyDescent="0.25">
      <c r="A55" s="4" t="s">
        <v>40</v>
      </c>
      <c r="B55" s="6"/>
      <c r="C55" s="22"/>
      <c r="D55" s="24"/>
      <c r="E55" s="24"/>
      <c r="F55" s="25"/>
      <c r="G55" s="25"/>
      <c r="H55" s="36"/>
      <c r="I55" s="36"/>
      <c r="J55" s="36"/>
      <c r="K55" s="36"/>
      <c r="L55" s="36"/>
      <c r="M55" s="36"/>
      <c r="N55" s="22"/>
      <c r="O55" s="3">
        <f t="shared" si="3"/>
        <v>0</v>
      </c>
    </row>
  </sheetData>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21"/>
  <sheetViews>
    <sheetView topLeftCell="A16" workbookViewId="0">
      <selection activeCell="G14" sqref="G14"/>
    </sheetView>
  </sheetViews>
  <sheetFormatPr defaultRowHeight="14.45" customHeight="1" x14ac:dyDescent="0.25"/>
  <cols>
    <col min="1" max="1" width="27.5703125" customWidth="1"/>
    <col min="2" max="2" width="8.140625" customWidth="1"/>
    <col min="3" max="5" width="10.28515625" customWidth="1"/>
  </cols>
  <sheetData>
    <row r="1" spans="1:13" ht="22.9" customHeight="1" x14ac:dyDescent="0.3">
      <c r="A1" s="43" t="s">
        <v>66</v>
      </c>
      <c r="B1" s="163">
        <v>2017</v>
      </c>
      <c r="C1" s="167" t="s">
        <v>141</v>
      </c>
      <c r="D1" s="168"/>
      <c r="E1" s="165" t="s">
        <v>136</v>
      </c>
      <c r="I1" s="163">
        <v>2011</v>
      </c>
      <c r="J1" s="163">
        <v>2012</v>
      </c>
      <c r="K1" s="163">
        <v>2013</v>
      </c>
      <c r="L1" s="163">
        <v>2014</v>
      </c>
      <c r="M1" s="163">
        <v>2015</v>
      </c>
    </row>
    <row r="2" spans="1:13" ht="22.9" customHeight="1" x14ac:dyDescent="0.25">
      <c r="A2" s="44" t="s">
        <v>67</v>
      </c>
      <c r="B2" s="164"/>
      <c r="C2" s="82">
        <v>2017</v>
      </c>
      <c r="D2" s="82">
        <v>2018</v>
      </c>
      <c r="E2" s="166"/>
      <c r="I2" s="164"/>
      <c r="J2" s="164"/>
      <c r="K2" s="164"/>
      <c r="L2" s="164"/>
      <c r="M2" s="164"/>
    </row>
    <row r="3" spans="1:13" ht="20.45" customHeight="1" x14ac:dyDescent="0.25">
      <c r="A3" s="49" t="s">
        <v>2</v>
      </c>
      <c r="B3" s="140">
        <v>0</v>
      </c>
      <c r="C3" s="139">
        <v>0</v>
      </c>
      <c r="D3" s="139">
        <v>2</v>
      </c>
      <c r="E3" s="85">
        <v>2</v>
      </c>
      <c r="I3" s="45">
        <v>0</v>
      </c>
      <c r="J3" s="54">
        <v>0</v>
      </c>
      <c r="K3" s="54">
        <v>2</v>
      </c>
      <c r="L3" s="54">
        <v>0</v>
      </c>
      <c r="M3" s="54">
        <v>1</v>
      </c>
    </row>
    <row r="4" spans="1:13" ht="18" customHeight="1" x14ac:dyDescent="0.25">
      <c r="A4" s="49" t="s">
        <v>4</v>
      </c>
      <c r="B4" s="140">
        <v>0</v>
      </c>
      <c r="C4" s="139">
        <v>5</v>
      </c>
      <c r="D4" s="139">
        <v>3</v>
      </c>
      <c r="E4" s="85">
        <f t="shared" ref="E4:E12" si="0">(D4-C4)/C4</f>
        <v>-0.4</v>
      </c>
      <c r="I4" s="45">
        <v>1</v>
      </c>
      <c r="J4" s="54">
        <v>2</v>
      </c>
      <c r="K4" s="54">
        <v>0</v>
      </c>
      <c r="L4" s="54">
        <v>2</v>
      </c>
      <c r="M4" s="54">
        <v>3</v>
      </c>
    </row>
    <row r="5" spans="1:13" ht="22.15" customHeight="1" x14ac:dyDescent="0.25">
      <c r="A5" s="49" t="s">
        <v>6</v>
      </c>
      <c r="B5" s="140">
        <v>49</v>
      </c>
      <c r="C5" s="139">
        <v>132</v>
      </c>
      <c r="D5" s="139">
        <v>126</v>
      </c>
      <c r="E5" s="85">
        <f t="shared" si="0"/>
        <v>-4.5454545454545456E-2</v>
      </c>
      <c r="I5" s="45">
        <v>195</v>
      </c>
      <c r="J5" s="54">
        <v>202</v>
      </c>
      <c r="K5" s="54">
        <v>213</v>
      </c>
      <c r="L5" s="54">
        <v>155</v>
      </c>
      <c r="M5" s="54">
        <v>162</v>
      </c>
    </row>
    <row r="6" spans="1:13" ht="21" customHeight="1" x14ac:dyDescent="0.25">
      <c r="A6" s="47" t="s">
        <v>7</v>
      </c>
      <c r="B6" s="140">
        <v>22</v>
      </c>
      <c r="C6" s="139">
        <v>44</v>
      </c>
      <c r="D6" s="139">
        <v>63</v>
      </c>
      <c r="E6" s="85">
        <f t="shared" si="0"/>
        <v>0.43181818181818182</v>
      </c>
      <c r="I6" s="45">
        <v>24</v>
      </c>
      <c r="J6" s="54">
        <v>46</v>
      </c>
      <c r="K6" s="54">
        <v>35</v>
      </c>
      <c r="L6" s="54">
        <v>54</v>
      </c>
      <c r="M6" s="54">
        <v>36</v>
      </c>
    </row>
    <row r="7" spans="1:13" ht="21" customHeight="1" x14ac:dyDescent="0.25">
      <c r="A7" s="48" t="s">
        <v>68</v>
      </c>
      <c r="B7" s="139">
        <f t="shared" ref="B7" si="1">SUM(B3:B6)</f>
        <v>71</v>
      </c>
      <c r="C7" s="139">
        <f>SUM(C3:C6)</f>
        <v>181</v>
      </c>
      <c r="D7" s="139">
        <f>SUM(D3:D6)</f>
        <v>194</v>
      </c>
      <c r="E7" s="86">
        <f>(D7-C7)/C7</f>
        <v>7.18232044198895E-2</v>
      </c>
      <c r="I7" s="46">
        <f t="shared" ref="I7:L7" si="2">SUM(I3:I6)</f>
        <v>220</v>
      </c>
      <c r="J7" s="46">
        <f t="shared" si="2"/>
        <v>250</v>
      </c>
      <c r="K7" s="46">
        <f t="shared" si="2"/>
        <v>250</v>
      </c>
      <c r="L7" s="46">
        <f t="shared" si="2"/>
        <v>211</v>
      </c>
      <c r="M7" s="46">
        <f>SUM(M3:M6)</f>
        <v>202</v>
      </c>
    </row>
    <row r="8" spans="1:13" ht="20.45" customHeight="1" x14ac:dyDescent="0.25">
      <c r="A8" s="49" t="s">
        <v>69</v>
      </c>
      <c r="B8" s="140">
        <v>5</v>
      </c>
      <c r="C8" s="139">
        <v>5</v>
      </c>
      <c r="D8" s="139">
        <v>7</v>
      </c>
      <c r="E8" s="85">
        <f t="shared" si="0"/>
        <v>0.4</v>
      </c>
      <c r="I8" s="45">
        <v>23</v>
      </c>
      <c r="J8" s="54">
        <v>28</v>
      </c>
      <c r="K8" s="54">
        <v>14</v>
      </c>
      <c r="L8" s="54">
        <v>11</v>
      </c>
      <c r="M8" s="54">
        <v>12</v>
      </c>
    </row>
    <row r="9" spans="1:13" ht="20.45" customHeight="1" x14ac:dyDescent="0.25">
      <c r="A9" s="49" t="s">
        <v>70</v>
      </c>
      <c r="B9" s="140">
        <v>251</v>
      </c>
      <c r="C9" s="139">
        <v>932</v>
      </c>
      <c r="D9" s="139">
        <v>872</v>
      </c>
      <c r="E9" s="85">
        <f t="shared" si="0"/>
        <v>-6.4377682403433473E-2</v>
      </c>
      <c r="I9" s="50">
        <v>2075</v>
      </c>
      <c r="J9" s="54">
        <v>2356</v>
      </c>
      <c r="K9" s="54">
        <v>2525</v>
      </c>
      <c r="L9" s="54">
        <v>2592</v>
      </c>
      <c r="M9" s="54">
        <v>2319</v>
      </c>
    </row>
    <row r="10" spans="1:13" ht="19.899999999999999" customHeight="1" x14ac:dyDescent="0.25">
      <c r="A10" s="49" t="s">
        <v>11</v>
      </c>
      <c r="B10" s="140">
        <v>2</v>
      </c>
      <c r="C10" s="139">
        <v>197</v>
      </c>
      <c r="D10" s="139">
        <v>144</v>
      </c>
      <c r="E10" s="85">
        <f t="shared" si="0"/>
        <v>-0.26903553299492383</v>
      </c>
      <c r="I10" s="45">
        <v>393</v>
      </c>
      <c r="J10" s="54">
        <v>436</v>
      </c>
      <c r="K10" s="54">
        <v>483</v>
      </c>
      <c r="L10" s="54">
        <v>525</v>
      </c>
      <c r="M10" s="54">
        <v>478</v>
      </c>
    </row>
    <row r="11" spans="1:13" ht="22.15" customHeight="1" x14ac:dyDescent="0.25">
      <c r="A11" s="49" t="s">
        <v>9</v>
      </c>
      <c r="B11" s="140">
        <v>0</v>
      </c>
      <c r="C11" s="139">
        <v>1</v>
      </c>
      <c r="D11" s="139">
        <v>2</v>
      </c>
      <c r="E11" s="85">
        <f t="shared" si="0"/>
        <v>1</v>
      </c>
      <c r="I11" s="45">
        <v>2</v>
      </c>
      <c r="J11" s="54">
        <v>1</v>
      </c>
      <c r="K11" s="54">
        <v>4</v>
      </c>
      <c r="L11" s="54">
        <v>2</v>
      </c>
      <c r="M11" s="54">
        <v>4</v>
      </c>
    </row>
    <row r="12" spans="1:13" ht="24.6" customHeight="1" x14ac:dyDescent="0.25">
      <c r="A12" s="51" t="s">
        <v>71</v>
      </c>
      <c r="B12" s="139">
        <f t="shared" ref="B12" si="3">SUM(B8:B11)</f>
        <v>258</v>
      </c>
      <c r="C12" s="139">
        <f>SUM(C8:C11)</f>
        <v>1135</v>
      </c>
      <c r="D12" s="139">
        <f>SUM(D8:D11)</f>
        <v>1025</v>
      </c>
      <c r="E12" s="86">
        <f t="shared" si="0"/>
        <v>-9.6916299559471369E-2</v>
      </c>
      <c r="I12" s="46">
        <f t="shared" ref="I12:L12" si="4">SUM(I8:I11)</f>
        <v>2493</v>
      </c>
      <c r="J12" s="46">
        <f t="shared" si="4"/>
        <v>2821</v>
      </c>
      <c r="K12" s="46">
        <f t="shared" si="4"/>
        <v>3026</v>
      </c>
      <c r="L12" s="46">
        <f t="shared" si="4"/>
        <v>3130</v>
      </c>
      <c r="M12" s="52">
        <f>SUM(M8:M11)</f>
        <v>2813</v>
      </c>
    </row>
    <row r="13" spans="1:13" ht="20.45" customHeight="1" x14ac:dyDescent="0.25">
      <c r="A13" s="83" t="s">
        <v>72</v>
      </c>
      <c r="B13" s="159">
        <f t="shared" ref="B13" si="5">SUM(B7+B12)</f>
        <v>329</v>
      </c>
      <c r="C13" s="139">
        <f>SUM(C7+C12)</f>
        <v>1316</v>
      </c>
      <c r="D13" s="139">
        <f>SUM(D7+D12)</f>
        <v>1219</v>
      </c>
      <c r="E13" s="85">
        <f>(D13-C13)/C13</f>
        <v>-7.3708206686930094E-2</v>
      </c>
      <c r="I13" s="53">
        <f t="shared" ref="I13:L13" si="6">SUM(I7,I12)</f>
        <v>2713</v>
      </c>
      <c r="J13" s="53">
        <f t="shared" si="6"/>
        <v>3071</v>
      </c>
      <c r="K13" s="53">
        <f t="shared" si="6"/>
        <v>3276</v>
      </c>
      <c r="L13" s="53">
        <f t="shared" si="6"/>
        <v>3341</v>
      </c>
      <c r="M13" s="84">
        <f>SUM(M7,M12)</f>
        <v>3015</v>
      </c>
    </row>
    <row r="14" spans="1:13" ht="14.45" customHeight="1" x14ac:dyDescent="0.25">
      <c r="A14" s="73"/>
      <c r="B14" s="143"/>
      <c r="C14" s="143"/>
      <c r="D14" s="143"/>
    </row>
    <row r="19" ht="14.25" customHeight="1" x14ac:dyDescent="0.25"/>
    <row r="21" ht="14.25" customHeight="1" x14ac:dyDescent="0.25"/>
  </sheetData>
  <mergeCells count="8">
    <mergeCell ref="K1:K2"/>
    <mergeCell ref="L1:L2"/>
    <mergeCell ref="M1:M2"/>
    <mergeCell ref="E1:E2"/>
    <mergeCell ref="B1:B2"/>
    <mergeCell ref="C1:D1"/>
    <mergeCell ref="I1:I2"/>
    <mergeCell ref="J1:J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D17"/>
  <sheetViews>
    <sheetView workbookViewId="0">
      <selection activeCell="A19" sqref="A19"/>
    </sheetView>
  </sheetViews>
  <sheetFormatPr defaultRowHeight="15" x14ac:dyDescent="0.25"/>
  <cols>
    <col min="1" max="1" width="21.7109375" customWidth="1"/>
    <col min="2" max="2" width="25" bestFit="1" customWidth="1"/>
    <col min="3" max="3" width="21.7109375" customWidth="1"/>
    <col min="4" max="4" width="20.7109375" customWidth="1"/>
  </cols>
  <sheetData>
    <row r="1" spans="1:4" x14ac:dyDescent="0.25">
      <c r="A1" t="s">
        <v>76</v>
      </c>
    </row>
    <row r="3" spans="1:4" s="60" customFormat="1" x14ac:dyDescent="0.25">
      <c r="A3" s="61">
        <v>2009</v>
      </c>
      <c r="B3" s="61">
        <v>2010</v>
      </c>
      <c r="C3" s="61">
        <v>2011</v>
      </c>
      <c r="D3" s="61" t="s">
        <v>105</v>
      </c>
    </row>
    <row r="4" spans="1:4" x14ac:dyDescent="0.25">
      <c r="A4" s="62" t="s">
        <v>86</v>
      </c>
      <c r="B4" s="65" t="s">
        <v>77</v>
      </c>
      <c r="C4" s="65" t="s">
        <v>77</v>
      </c>
      <c r="D4" s="63" t="s">
        <v>77</v>
      </c>
    </row>
    <row r="5" spans="1:4" x14ac:dyDescent="0.25">
      <c r="A5" s="62" t="s">
        <v>87</v>
      </c>
      <c r="B5" s="65" t="s">
        <v>78</v>
      </c>
      <c r="C5" s="65" t="s">
        <v>90</v>
      </c>
      <c r="D5" s="63" t="s">
        <v>78</v>
      </c>
    </row>
    <row r="6" spans="1:4" x14ac:dyDescent="0.25">
      <c r="A6" s="62" t="s">
        <v>88</v>
      </c>
      <c r="B6" s="65" t="s">
        <v>79</v>
      </c>
      <c r="C6" s="65" t="s">
        <v>91</v>
      </c>
      <c r="D6" s="63" t="s">
        <v>80</v>
      </c>
    </row>
    <row r="7" spans="1:4" x14ac:dyDescent="0.25">
      <c r="A7" s="62" t="s">
        <v>89</v>
      </c>
      <c r="B7" s="65" t="s">
        <v>81</v>
      </c>
      <c r="C7" s="65" t="s">
        <v>82</v>
      </c>
      <c r="D7" s="64" t="s">
        <v>81</v>
      </c>
    </row>
    <row r="8" spans="1:4" x14ac:dyDescent="0.25">
      <c r="A8" s="62" t="s">
        <v>84</v>
      </c>
      <c r="B8" s="65" t="s">
        <v>83</v>
      </c>
      <c r="C8" s="65" t="s">
        <v>92</v>
      </c>
      <c r="D8" s="64" t="s">
        <v>83</v>
      </c>
    </row>
    <row r="9" spans="1:4" x14ac:dyDescent="0.25">
      <c r="A9" s="62" t="s">
        <v>98</v>
      </c>
      <c r="B9" s="62" t="s">
        <v>98</v>
      </c>
      <c r="C9" s="66" t="s">
        <v>93</v>
      </c>
      <c r="D9" s="63" t="s">
        <v>98</v>
      </c>
    </row>
    <row r="10" spans="1:4" x14ac:dyDescent="0.25">
      <c r="A10" s="62" t="s">
        <v>102</v>
      </c>
      <c r="B10" s="62" t="s">
        <v>99</v>
      </c>
      <c r="C10" s="66" t="s">
        <v>94</v>
      </c>
      <c r="D10" s="63" t="s">
        <v>106</v>
      </c>
    </row>
    <row r="11" spans="1:4" x14ac:dyDescent="0.25">
      <c r="A11" s="62" t="s">
        <v>103</v>
      </c>
      <c r="B11" s="62" t="s">
        <v>100</v>
      </c>
      <c r="C11" s="62" t="s">
        <v>95</v>
      </c>
      <c r="D11" s="63" t="s">
        <v>107</v>
      </c>
    </row>
    <row r="12" spans="1:4" x14ac:dyDescent="0.25">
      <c r="A12" s="62" t="s">
        <v>85</v>
      </c>
      <c r="B12" s="62" t="s">
        <v>96</v>
      </c>
      <c r="C12" s="62" t="s">
        <v>97</v>
      </c>
      <c r="D12" s="63" t="s">
        <v>108</v>
      </c>
    </row>
    <row r="13" spans="1:4" x14ac:dyDescent="0.25">
      <c r="A13" s="62" t="s">
        <v>104</v>
      </c>
      <c r="B13" s="62" t="s">
        <v>101</v>
      </c>
      <c r="C13" s="66" t="s">
        <v>110</v>
      </c>
      <c r="D13" s="63" t="s">
        <v>109</v>
      </c>
    </row>
    <row r="14" spans="1:4" x14ac:dyDescent="0.25">
      <c r="D14" s="67"/>
    </row>
    <row r="17" spans="1:1" x14ac:dyDescent="0.25">
      <c r="A17" t="s">
        <v>130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D18:H18"/>
  <sheetViews>
    <sheetView topLeftCell="A4" workbookViewId="0">
      <selection activeCell="H18" sqref="H18:P30"/>
    </sheetView>
  </sheetViews>
  <sheetFormatPr defaultRowHeight="15" x14ac:dyDescent="0.25"/>
  <cols>
    <col min="1" max="1" width="34" customWidth="1"/>
    <col min="2" max="2" width="33.42578125" customWidth="1"/>
    <col min="3" max="3" width="32" customWidth="1"/>
    <col min="4" max="5" width="9.140625" hidden="1" customWidth="1"/>
  </cols>
  <sheetData>
    <row r="18" spans="8:8" x14ac:dyDescent="0.25">
      <c r="H18" t="s">
        <v>122</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21"/>
  <sheetViews>
    <sheetView workbookViewId="0">
      <selection activeCell="G8" sqref="G8"/>
    </sheetView>
  </sheetViews>
  <sheetFormatPr defaultRowHeight="15" x14ac:dyDescent="0.25"/>
  <cols>
    <col min="1" max="1" width="29.85546875" customWidth="1"/>
  </cols>
  <sheetData>
    <row r="2" spans="1:14" ht="15.75" customHeight="1" x14ac:dyDescent="0.25">
      <c r="A2" s="131" t="s">
        <v>137</v>
      </c>
      <c r="B2" s="132" t="s">
        <v>44</v>
      </c>
      <c r="C2" s="132" t="s">
        <v>45</v>
      </c>
      <c r="D2" s="132" t="s">
        <v>51</v>
      </c>
      <c r="E2" s="132" t="s">
        <v>52</v>
      </c>
      <c r="F2" s="132" t="s">
        <v>46</v>
      </c>
      <c r="G2" s="132" t="s">
        <v>53</v>
      </c>
      <c r="H2" s="132" t="s">
        <v>54</v>
      </c>
      <c r="I2" s="132" t="s">
        <v>55</v>
      </c>
      <c r="J2" s="132" t="s">
        <v>56</v>
      </c>
      <c r="K2" s="132" t="s">
        <v>47</v>
      </c>
      <c r="L2" s="132" t="s">
        <v>48</v>
      </c>
      <c r="M2" s="132" t="s">
        <v>49</v>
      </c>
      <c r="N2" s="132" t="s">
        <v>113</v>
      </c>
    </row>
    <row r="3" spans="1:14" ht="17.25" customHeight="1" x14ac:dyDescent="0.25">
      <c r="A3" s="119" t="s">
        <v>123</v>
      </c>
      <c r="B3" s="120">
        <v>2</v>
      </c>
      <c r="C3" s="121">
        <v>1</v>
      </c>
      <c r="D3" s="122">
        <v>3</v>
      </c>
      <c r="E3" s="122">
        <v>0</v>
      </c>
      <c r="F3" s="123">
        <v>2</v>
      </c>
      <c r="G3" s="124"/>
      <c r="H3" s="121"/>
      <c r="I3" s="121"/>
      <c r="J3" s="121"/>
      <c r="K3" s="121"/>
      <c r="L3" s="121"/>
      <c r="M3" s="122"/>
      <c r="N3" s="99"/>
    </row>
    <row r="4" spans="1:14" x14ac:dyDescent="0.25">
      <c r="A4" s="6" t="s">
        <v>124</v>
      </c>
      <c r="B4" s="36">
        <v>3</v>
      </c>
      <c r="C4" s="24">
        <v>3</v>
      </c>
      <c r="D4" s="94">
        <v>2</v>
      </c>
      <c r="E4" s="94">
        <v>2</v>
      </c>
      <c r="F4" s="108">
        <v>6</v>
      </c>
      <c r="G4" s="117"/>
      <c r="H4" s="35"/>
      <c r="I4" s="36"/>
      <c r="J4" s="35"/>
      <c r="K4" s="35"/>
      <c r="L4" s="35"/>
      <c r="M4" s="94"/>
      <c r="N4" s="99"/>
    </row>
    <row r="5" spans="1:14" x14ac:dyDescent="0.25">
      <c r="A5" s="6" t="s">
        <v>125</v>
      </c>
      <c r="B5" s="138">
        <v>12</v>
      </c>
      <c r="C5" s="24">
        <v>10</v>
      </c>
      <c r="D5" s="94">
        <v>16</v>
      </c>
      <c r="E5" s="94">
        <v>29</v>
      </c>
      <c r="F5" s="108">
        <v>29</v>
      </c>
      <c r="G5" s="117"/>
      <c r="H5" s="36"/>
      <c r="I5" s="36"/>
      <c r="J5" s="36"/>
      <c r="K5" s="36"/>
      <c r="L5" s="36"/>
      <c r="M5" s="94"/>
      <c r="N5" s="99"/>
    </row>
    <row r="6" spans="1:14" x14ac:dyDescent="0.25">
      <c r="A6" s="126" t="s">
        <v>126</v>
      </c>
      <c r="B6" s="32">
        <v>40</v>
      </c>
      <c r="C6" s="71">
        <v>37</v>
      </c>
      <c r="D6" s="127">
        <v>68</v>
      </c>
      <c r="E6" s="127">
        <v>55</v>
      </c>
      <c r="F6" s="128">
        <v>60</v>
      </c>
      <c r="G6" s="129"/>
      <c r="H6" s="37"/>
      <c r="I6" s="37"/>
      <c r="J6" s="37"/>
      <c r="K6" s="37"/>
      <c r="L6" s="37"/>
      <c r="M6" s="127"/>
      <c r="N6" s="99"/>
    </row>
    <row r="7" spans="1:14" x14ac:dyDescent="0.25">
      <c r="A7" s="75" t="s">
        <v>128</v>
      </c>
      <c r="B7" s="125">
        <f t="shared" ref="B7:C7" si="0">SUM(B3:B6)</f>
        <v>57</v>
      </c>
      <c r="C7" s="125">
        <f t="shared" si="0"/>
        <v>51</v>
      </c>
      <c r="D7" s="130">
        <v>89</v>
      </c>
      <c r="E7" s="130">
        <f>SUM(E3:E6)</f>
        <v>86</v>
      </c>
      <c r="F7" s="130">
        <f>SUM(F3:F6)</f>
        <v>97</v>
      </c>
      <c r="G7" s="130"/>
      <c r="H7" s="125"/>
      <c r="I7" s="125"/>
      <c r="J7" s="125"/>
      <c r="K7" s="125"/>
      <c r="L7" s="125"/>
      <c r="M7" s="125"/>
      <c r="N7" s="125"/>
    </row>
    <row r="9" spans="1:14" x14ac:dyDescent="0.25">
      <c r="A9" s="131" t="s">
        <v>127</v>
      </c>
      <c r="B9" s="132" t="s">
        <v>44</v>
      </c>
      <c r="C9" s="132" t="s">
        <v>45</v>
      </c>
      <c r="D9" s="132" t="s">
        <v>51</v>
      </c>
      <c r="E9" s="132" t="s">
        <v>52</v>
      </c>
      <c r="F9" s="132" t="s">
        <v>46</v>
      </c>
      <c r="G9" s="132" t="s">
        <v>53</v>
      </c>
      <c r="H9" s="132" t="s">
        <v>54</v>
      </c>
      <c r="I9" s="132" t="s">
        <v>55</v>
      </c>
      <c r="J9" s="132" t="s">
        <v>56</v>
      </c>
      <c r="K9" s="132" t="s">
        <v>47</v>
      </c>
      <c r="L9" s="132" t="s">
        <v>48</v>
      </c>
      <c r="M9" s="132" t="s">
        <v>49</v>
      </c>
      <c r="N9" s="132" t="s">
        <v>113</v>
      </c>
    </row>
    <row r="10" spans="1:14" x14ac:dyDescent="0.25">
      <c r="A10" s="119" t="s">
        <v>123</v>
      </c>
      <c r="B10" s="120">
        <v>1</v>
      </c>
      <c r="C10" s="121">
        <v>2</v>
      </c>
      <c r="D10" s="122">
        <v>1</v>
      </c>
      <c r="E10" s="122">
        <v>1</v>
      </c>
      <c r="F10" s="123">
        <v>2</v>
      </c>
      <c r="G10" s="124">
        <v>3</v>
      </c>
      <c r="H10" s="121">
        <v>1</v>
      </c>
      <c r="I10" s="121">
        <v>5</v>
      </c>
      <c r="J10" s="121">
        <v>1</v>
      </c>
      <c r="K10" s="121">
        <v>1</v>
      </c>
      <c r="L10" s="121">
        <v>1</v>
      </c>
      <c r="M10" s="122">
        <v>0</v>
      </c>
      <c r="N10" s="99">
        <f>SUM(B10:M10)</f>
        <v>19</v>
      </c>
    </row>
    <row r="11" spans="1:14" x14ac:dyDescent="0.25">
      <c r="A11" s="6" t="s">
        <v>124</v>
      </c>
      <c r="B11" s="36">
        <v>6</v>
      </c>
      <c r="C11" s="24">
        <v>4</v>
      </c>
      <c r="D11" s="94">
        <v>3</v>
      </c>
      <c r="E11" s="94">
        <v>5</v>
      </c>
      <c r="F11" s="108">
        <v>9</v>
      </c>
      <c r="G11" s="117">
        <v>2</v>
      </c>
      <c r="H11" s="35">
        <v>6</v>
      </c>
      <c r="I11" s="36">
        <v>17</v>
      </c>
      <c r="J11" s="35">
        <v>10</v>
      </c>
      <c r="K11" s="35">
        <v>3</v>
      </c>
      <c r="L11" s="35">
        <v>8</v>
      </c>
      <c r="M11" s="94">
        <v>3</v>
      </c>
      <c r="N11" s="99">
        <f>SUM(B11:M11)</f>
        <v>76</v>
      </c>
    </row>
    <row r="12" spans="1:14" x14ac:dyDescent="0.25">
      <c r="A12" s="6" t="s">
        <v>125</v>
      </c>
      <c r="B12" s="22">
        <v>20</v>
      </c>
      <c r="C12" s="24">
        <v>19</v>
      </c>
      <c r="D12" s="94">
        <v>20</v>
      </c>
      <c r="E12" s="94">
        <v>18</v>
      </c>
      <c r="F12" s="108">
        <v>18</v>
      </c>
      <c r="G12" s="117">
        <v>15</v>
      </c>
      <c r="H12" s="36">
        <v>10</v>
      </c>
      <c r="I12" s="36">
        <v>9</v>
      </c>
      <c r="J12" s="36">
        <v>18</v>
      </c>
      <c r="K12" s="36">
        <v>16</v>
      </c>
      <c r="L12" s="36">
        <v>14</v>
      </c>
      <c r="M12" s="94">
        <v>6</v>
      </c>
      <c r="N12" s="99">
        <f>SUM(B12:M12)</f>
        <v>183</v>
      </c>
    </row>
    <row r="13" spans="1:14" x14ac:dyDescent="0.25">
      <c r="A13" s="126" t="s">
        <v>126</v>
      </c>
      <c r="B13" s="32">
        <v>39</v>
      </c>
      <c r="C13" s="71">
        <v>40</v>
      </c>
      <c r="D13" s="127">
        <v>53</v>
      </c>
      <c r="E13" s="127">
        <v>53</v>
      </c>
      <c r="F13" s="128">
        <v>54</v>
      </c>
      <c r="G13" s="129">
        <v>44</v>
      </c>
      <c r="H13" s="37">
        <v>52</v>
      </c>
      <c r="I13" s="37">
        <v>53</v>
      </c>
      <c r="J13" s="37">
        <v>48</v>
      </c>
      <c r="K13" s="37">
        <v>74</v>
      </c>
      <c r="L13" s="37">
        <v>60</v>
      </c>
      <c r="M13" s="127">
        <v>36</v>
      </c>
      <c r="N13" s="99">
        <f>SUM(B13:M13)</f>
        <v>606</v>
      </c>
    </row>
    <row r="14" spans="1:14" x14ac:dyDescent="0.25">
      <c r="A14" s="75" t="s">
        <v>128</v>
      </c>
      <c r="B14" s="125">
        <f t="shared" ref="B14:H14" si="1">SUM(B10:B13)</f>
        <v>66</v>
      </c>
      <c r="C14" s="125">
        <f t="shared" si="1"/>
        <v>65</v>
      </c>
      <c r="D14" s="130">
        <f t="shared" si="1"/>
        <v>77</v>
      </c>
      <c r="E14" s="130">
        <f t="shared" si="1"/>
        <v>77</v>
      </c>
      <c r="F14" s="130">
        <f t="shared" si="1"/>
        <v>83</v>
      </c>
      <c r="G14" s="130">
        <f t="shared" si="1"/>
        <v>64</v>
      </c>
      <c r="H14" s="125">
        <f t="shared" si="1"/>
        <v>69</v>
      </c>
      <c r="I14" s="125">
        <f>SUM(I10:I13)</f>
        <v>84</v>
      </c>
      <c r="J14" s="125">
        <f>SUM(J10:J13)</f>
        <v>77</v>
      </c>
      <c r="K14" s="125">
        <f>SUM(K10:K13)</f>
        <v>94</v>
      </c>
      <c r="L14" s="125">
        <f>SUM(L10:L13)</f>
        <v>83</v>
      </c>
      <c r="M14" s="125">
        <f>SUM(M10:M13)</f>
        <v>45</v>
      </c>
      <c r="N14" s="125">
        <f>SUM(B14:M14)</f>
        <v>884</v>
      </c>
    </row>
    <row r="16" spans="1:14" x14ac:dyDescent="0.25">
      <c r="A16" s="131" t="s">
        <v>129</v>
      </c>
      <c r="B16" s="132" t="s">
        <v>44</v>
      </c>
      <c r="C16" s="132" t="s">
        <v>45</v>
      </c>
      <c r="D16" s="132" t="s">
        <v>51</v>
      </c>
      <c r="E16" s="132" t="s">
        <v>52</v>
      </c>
      <c r="F16" s="132" t="s">
        <v>46</v>
      </c>
      <c r="G16" s="132" t="s">
        <v>53</v>
      </c>
      <c r="H16" s="132" t="s">
        <v>54</v>
      </c>
      <c r="I16" s="132" t="s">
        <v>55</v>
      </c>
      <c r="J16" s="132" t="s">
        <v>56</v>
      </c>
      <c r="K16" s="132" t="s">
        <v>47</v>
      </c>
      <c r="L16" s="132" t="s">
        <v>48</v>
      </c>
      <c r="M16" s="132" t="s">
        <v>49</v>
      </c>
      <c r="N16" s="132" t="s">
        <v>113</v>
      </c>
    </row>
    <row r="17" spans="1:14" x14ac:dyDescent="0.25">
      <c r="A17" s="119" t="s">
        <v>123</v>
      </c>
      <c r="B17" s="120">
        <v>0</v>
      </c>
      <c r="C17" s="121">
        <v>0</v>
      </c>
      <c r="D17" s="122">
        <v>0</v>
      </c>
      <c r="E17" s="122">
        <v>1</v>
      </c>
      <c r="F17" s="123">
        <v>0</v>
      </c>
      <c r="G17" s="124">
        <v>0</v>
      </c>
      <c r="H17" s="121">
        <v>0</v>
      </c>
      <c r="I17" s="121">
        <v>0</v>
      </c>
      <c r="J17" s="121">
        <v>0</v>
      </c>
      <c r="K17" s="121">
        <v>0</v>
      </c>
      <c r="L17" s="121">
        <v>1</v>
      </c>
      <c r="M17" s="122">
        <v>1</v>
      </c>
      <c r="N17" s="99">
        <f t="shared" ref="N17:N20" si="2">SUM(B17:M17)</f>
        <v>3</v>
      </c>
    </row>
    <row r="18" spans="1:14" x14ac:dyDescent="0.25">
      <c r="A18" s="6" t="s">
        <v>124</v>
      </c>
      <c r="B18" s="36">
        <v>11</v>
      </c>
      <c r="C18" s="24">
        <v>18</v>
      </c>
      <c r="D18" s="94">
        <v>8</v>
      </c>
      <c r="E18" s="94">
        <v>3</v>
      </c>
      <c r="F18" s="108">
        <v>3</v>
      </c>
      <c r="G18" s="117">
        <v>4</v>
      </c>
      <c r="H18" s="35">
        <v>0</v>
      </c>
      <c r="I18" s="36">
        <v>0</v>
      </c>
      <c r="J18" s="35">
        <v>0</v>
      </c>
      <c r="K18" s="35">
        <v>0</v>
      </c>
      <c r="L18" s="35">
        <v>2</v>
      </c>
      <c r="M18" s="94">
        <v>3</v>
      </c>
      <c r="N18" s="99">
        <f t="shared" si="2"/>
        <v>52</v>
      </c>
    </row>
    <row r="19" spans="1:14" x14ac:dyDescent="0.25">
      <c r="A19" s="6" t="s">
        <v>125</v>
      </c>
      <c r="B19" s="22">
        <v>16</v>
      </c>
      <c r="C19" s="24">
        <v>28</v>
      </c>
      <c r="D19" s="94">
        <v>23</v>
      </c>
      <c r="E19" s="94">
        <v>12</v>
      </c>
      <c r="F19" s="108">
        <v>6</v>
      </c>
      <c r="G19" s="117">
        <v>9</v>
      </c>
      <c r="H19" s="36">
        <v>15</v>
      </c>
      <c r="I19" s="36">
        <v>12</v>
      </c>
      <c r="J19" s="36">
        <v>8</v>
      </c>
      <c r="K19" s="36">
        <v>20</v>
      </c>
      <c r="L19" s="36">
        <v>17</v>
      </c>
      <c r="M19" s="94">
        <v>11</v>
      </c>
      <c r="N19" s="99">
        <f t="shared" si="2"/>
        <v>177</v>
      </c>
    </row>
    <row r="20" spans="1:14" x14ac:dyDescent="0.25">
      <c r="A20" s="126" t="s">
        <v>126</v>
      </c>
      <c r="B20" s="32">
        <v>53</v>
      </c>
      <c r="C20" s="71">
        <v>35</v>
      </c>
      <c r="D20" s="127">
        <v>35</v>
      </c>
      <c r="E20" s="127">
        <v>34</v>
      </c>
      <c r="F20" s="128">
        <v>48</v>
      </c>
      <c r="G20" s="129">
        <v>35</v>
      </c>
      <c r="H20" s="37">
        <v>41</v>
      </c>
      <c r="I20" s="37">
        <v>32</v>
      </c>
      <c r="J20" s="37">
        <v>30</v>
      </c>
      <c r="K20" s="37">
        <v>28</v>
      </c>
      <c r="L20" s="37">
        <v>33</v>
      </c>
      <c r="M20" s="127">
        <v>62</v>
      </c>
      <c r="N20" s="99">
        <f t="shared" si="2"/>
        <v>466</v>
      </c>
    </row>
    <row r="21" spans="1:14" x14ac:dyDescent="0.25">
      <c r="A21" s="75" t="s">
        <v>128</v>
      </c>
      <c r="B21" s="125">
        <f t="shared" ref="B21:N21" si="3">SUM(B17:B20)</f>
        <v>80</v>
      </c>
      <c r="C21" s="125">
        <f t="shared" si="3"/>
        <v>81</v>
      </c>
      <c r="D21" s="130">
        <f t="shared" si="3"/>
        <v>66</v>
      </c>
      <c r="E21" s="130">
        <f t="shared" si="3"/>
        <v>50</v>
      </c>
      <c r="F21" s="130">
        <f t="shared" si="3"/>
        <v>57</v>
      </c>
      <c r="G21" s="130">
        <f t="shared" si="3"/>
        <v>48</v>
      </c>
      <c r="H21" s="125">
        <f t="shared" si="3"/>
        <v>56</v>
      </c>
      <c r="I21" s="125">
        <f t="shared" si="3"/>
        <v>44</v>
      </c>
      <c r="J21" s="125">
        <f t="shared" si="3"/>
        <v>38</v>
      </c>
      <c r="K21" s="125">
        <f t="shared" si="3"/>
        <v>48</v>
      </c>
      <c r="L21" s="125">
        <f t="shared" si="3"/>
        <v>53</v>
      </c>
      <c r="M21" s="130">
        <f t="shared" si="3"/>
        <v>77</v>
      </c>
      <c r="N21" s="125">
        <f t="shared" si="3"/>
        <v>698</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7"/>
  <sheetViews>
    <sheetView workbookViewId="0">
      <selection activeCell="I1" sqref="I1"/>
    </sheetView>
  </sheetViews>
  <sheetFormatPr defaultRowHeight="15" x14ac:dyDescent="0.25"/>
  <cols>
    <col min="1" max="1" width="36.42578125" customWidth="1"/>
    <col min="2" max="2" width="13.42578125" customWidth="1"/>
  </cols>
  <sheetData>
    <row r="1" spans="1:2" x14ac:dyDescent="0.25">
      <c r="A1" s="14" t="s">
        <v>132</v>
      </c>
      <c r="B1" s="134">
        <v>42917</v>
      </c>
    </row>
    <row r="2" spans="1:2" x14ac:dyDescent="0.25">
      <c r="A2" s="14" t="s">
        <v>131</v>
      </c>
      <c r="B2" s="14">
        <v>286</v>
      </c>
    </row>
    <row r="3" spans="1:2" x14ac:dyDescent="0.25">
      <c r="A3" s="14" t="s">
        <v>134</v>
      </c>
      <c r="B3" s="14">
        <v>419947</v>
      </c>
    </row>
    <row r="4" spans="1:2" x14ac:dyDescent="0.25">
      <c r="A4" s="14"/>
      <c r="B4" s="14"/>
    </row>
    <row r="5" spans="1:2" x14ac:dyDescent="0.25">
      <c r="A5" s="14"/>
      <c r="B5" s="14">
        <v>4.1999469999999999</v>
      </c>
    </row>
    <row r="6" spans="1:2" x14ac:dyDescent="0.25">
      <c r="A6" s="14"/>
      <c r="B6" s="14"/>
    </row>
    <row r="7" spans="1:2" x14ac:dyDescent="0.25">
      <c r="A7" s="14" t="s">
        <v>133</v>
      </c>
      <c r="B7" s="14">
        <v>68.096097400000005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7"/>
  <sheetViews>
    <sheetView topLeftCell="A6" workbookViewId="0">
      <selection activeCell="I18" sqref="I18"/>
    </sheetView>
  </sheetViews>
  <sheetFormatPr defaultRowHeight="15" x14ac:dyDescent="0.25"/>
  <cols>
    <col min="1" max="1" width="31.5703125" customWidth="1"/>
    <col min="2" max="2" width="16" customWidth="1"/>
  </cols>
  <sheetData>
    <row r="1" spans="1:9" x14ac:dyDescent="0.25">
      <c r="A1" t="s">
        <v>135</v>
      </c>
    </row>
    <row r="2" spans="1:9" x14ac:dyDescent="0.25">
      <c r="A2">
        <v>5.32</v>
      </c>
      <c r="B2" s="3">
        <v>377</v>
      </c>
    </row>
    <row r="3" spans="1:9" x14ac:dyDescent="0.25">
      <c r="A3">
        <v>7.78</v>
      </c>
      <c r="B3" s="3">
        <v>1355</v>
      </c>
    </row>
    <row r="4" spans="1:9" x14ac:dyDescent="0.25">
      <c r="A4">
        <v>0.2</v>
      </c>
      <c r="B4" s="97">
        <v>4435</v>
      </c>
    </row>
    <row r="5" spans="1:9" x14ac:dyDescent="0.25">
      <c r="A5">
        <v>3.45</v>
      </c>
      <c r="B5">
        <f>SUM(B2:B4)</f>
        <v>6167</v>
      </c>
    </row>
    <row r="6" spans="1:9" x14ac:dyDescent="0.25">
      <c r="A6">
        <v>7.43</v>
      </c>
    </row>
    <row r="7" spans="1:9" x14ac:dyDescent="0.25">
      <c r="A7">
        <v>4.2</v>
      </c>
    </row>
    <row r="8" spans="1:9" x14ac:dyDescent="0.25">
      <c r="A8">
        <v>7.49</v>
      </c>
    </row>
    <row r="9" spans="1:9" x14ac:dyDescent="0.25">
      <c r="A9">
        <v>3.65</v>
      </c>
    </row>
    <row r="10" spans="1:9" x14ac:dyDescent="0.25">
      <c r="A10">
        <v>6.99</v>
      </c>
    </row>
    <row r="11" spans="1:9" x14ac:dyDescent="0.25">
      <c r="A11">
        <v>4.79</v>
      </c>
    </row>
    <row r="12" spans="1:9" x14ac:dyDescent="0.25">
      <c r="A12">
        <f>AVERAGE(A2:A11)</f>
        <v>5.13</v>
      </c>
    </row>
    <row r="15" spans="1:9" ht="20.25" x14ac:dyDescent="0.3">
      <c r="A15" s="43" t="s">
        <v>66</v>
      </c>
      <c r="B15" s="163">
        <v>2017</v>
      </c>
    </row>
    <row r="16" spans="1:9" ht="20.25" x14ac:dyDescent="0.25">
      <c r="A16" s="44" t="s">
        <v>67</v>
      </c>
      <c r="B16" s="164"/>
      <c r="G16" s="139">
        <v>54</v>
      </c>
      <c r="H16" s="139">
        <v>81</v>
      </c>
      <c r="I16" s="86">
        <f>(H16-G16)/G16</f>
        <v>0.5</v>
      </c>
    </row>
    <row r="17" spans="1:2" ht="15.75" x14ac:dyDescent="0.25">
      <c r="A17" s="49" t="s">
        <v>2</v>
      </c>
      <c r="B17" s="140">
        <v>0</v>
      </c>
    </row>
    <row r="18" spans="1:2" ht="15.75" x14ac:dyDescent="0.25">
      <c r="A18" s="49" t="s">
        <v>4</v>
      </c>
      <c r="B18" s="140">
        <v>8</v>
      </c>
    </row>
    <row r="19" spans="1:2" ht="15.75" x14ac:dyDescent="0.25">
      <c r="A19" s="49" t="s">
        <v>6</v>
      </c>
      <c r="B19" s="140">
        <v>290</v>
      </c>
    </row>
    <row r="20" spans="1:2" ht="15.75" x14ac:dyDescent="0.25">
      <c r="A20" s="47" t="s">
        <v>7</v>
      </c>
      <c r="B20" s="140">
        <v>121</v>
      </c>
    </row>
    <row r="21" spans="1:2" ht="15.75" x14ac:dyDescent="0.25">
      <c r="A21" s="48" t="s">
        <v>68</v>
      </c>
      <c r="B21" s="139">
        <f t="shared" ref="B21" si="0">SUM(B17:B20)</f>
        <v>419</v>
      </c>
    </row>
    <row r="22" spans="1:2" ht="15.75" x14ac:dyDescent="0.25">
      <c r="A22" s="49" t="s">
        <v>69</v>
      </c>
      <c r="B22" s="140">
        <v>15</v>
      </c>
    </row>
    <row r="23" spans="1:2" ht="15.75" x14ac:dyDescent="0.25">
      <c r="A23" s="49" t="s">
        <v>70</v>
      </c>
      <c r="B23" s="140">
        <v>2593</v>
      </c>
    </row>
    <row r="24" spans="1:2" ht="15.75" x14ac:dyDescent="0.25">
      <c r="A24" s="49" t="s">
        <v>11</v>
      </c>
      <c r="B24" s="140">
        <v>420</v>
      </c>
    </row>
    <row r="25" spans="1:2" ht="15.75" x14ac:dyDescent="0.25">
      <c r="A25" s="49" t="s">
        <v>9</v>
      </c>
      <c r="B25" s="140">
        <v>4</v>
      </c>
    </row>
    <row r="26" spans="1:2" ht="15.75" x14ac:dyDescent="0.25">
      <c r="A26" s="51" t="s">
        <v>71</v>
      </c>
      <c r="B26" s="139">
        <f t="shared" ref="B26" si="1">SUM(B22:B25)</f>
        <v>3032</v>
      </c>
    </row>
    <row r="27" spans="1:2" ht="18.75" x14ac:dyDescent="0.25">
      <c r="A27" s="83" t="s">
        <v>72</v>
      </c>
      <c r="B27" s="159">
        <f t="shared" ref="B27" si="2">SUM(B21+B26)</f>
        <v>3451</v>
      </c>
    </row>
  </sheetData>
  <mergeCells count="1">
    <mergeCell ref="B15:B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 Chart</vt:lpstr>
      <vt:lpstr>Chart 2</vt:lpstr>
      <vt:lpstr>Real Data</vt:lpstr>
      <vt:lpstr>% change</vt:lpstr>
      <vt:lpstr>Sheet1</vt:lpstr>
      <vt:lpstr>Sheet4</vt:lpstr>
      <vt:lpstr>Warrants</vt:lpstr>
      <vt:lpstr>Sheet2</vt:lpstr>
      <vt:lpstr>Sheet3</vt:lpstr>
      <vt:lpstr>'% change'!Print_Area</vt:lpstr>
    </vt:vector>
  </TitlesOfParts>
  <Company>Bay Area Rapid Transit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kdam</dc:creator>
  <cp:lastModifiedBy>Ken Dam</cp:lastModifiedBy>
  <cp:lastPrinted>2018-09-18T16:58:10Z</cp:lastPrinted>
  <dcterms:created xsi:type="dcterms:W3CDTF">2011-07-28T22:19:50Z</dcterms:created>
  <dcterms:modified xsi:type="dcterms:W3CDTF">2018-09-18T17:07:42Z</dcterms:modified>
</cp:coreProperties>
</file>