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0"/>
  <workbookPr codeName="ThisWorkbook" defaultThemeVersion="124226"/>
  <mc:AlternateContent xmlns:mc="http://schemas.openxmlformats.org/markup-compatibility/2006">
    <mc:Choice Requires="x15">
      <x15ac:absPath xmlns:x15ac="http://schemas.microsoft.com/office/spreadsheetml/2010/11/ac" url="/Users/ps/Downloads/"/>
    </mc:Choice>
  </mc:AlternateContent>
  <xr:revisionPtr revIDLastSave="0" documentId="13_ncr:1_{0548862C-48C1-414A-8A89-FA84F3C02B9C}" xr6:coauthVersionLast="36" xr6:coauthVersionMax="36" xr10:uidLastSave="{00000000-0000-0000-0000-000000000000}"/>
  <bookViews>
    <workbookView xWindow="2240" yWindow="920" windowWidth="26560" windowHeight="13080" tabRatio="891" xr2:uid="{00000000-000D-0000-FFFF-FFFF00000000}"/>
  </bookViews>
  <sheets>
    <sheet name=" Chart" sheetId="19" r:id="rId1"/>
    <sheet name="Chart 2" sheetId="32" r:id="rId2"/>
    <sheet name="Real Data" sheetId="1" r:id="rId3"/>
    <sheet name="% change" sheetId="24" r:id="rId4"/>
    <sheet name="Sheet1" sheetId="25" r:id="rId5"/>
    <sheet name="Sheet4" sheetId="28" r:id="rId6"/>
    <sheet name="Warrants" sheetId="33" r:id="rId7"/>
    <sheet name="Sheet2" sheetId="34" r:id="rId8"/>
    <sheet name="Sheet3" sheetId="35" r:id="rId9"/>
    <sheet name="Sheet6" sheetId="37" r:id="rId10"/>
  </sheets>
  <definedNames>
    <definedName name="_xlnm.Print_Area" localSheetId="3">'% change'!$A$1:$I$14</definedName>
  </definedNames>
  <calcPr calcId="179021"/>
</workbook>
</file>

<file path=xl/calcChain.xml><?xml version="1.0" encoding="utf-8"?>
<calcChain xmlns="http://schemas.openxmlformats.org/spreadsheetml/2006/main">
  <c r="J23" i="1" l="1"/>
  <c r="I7" i="33" l="1"/>
  <c r="I23" i="1" l="1"/>
  <c r="H7" i="33" l="1"/>
  <c r="G2" i="37" l="1"/>
  <c r="G3" i="37"/>
  <c r="G4" i="37"/>
  <c r="G5" i="37"/>
  <c r="G6" i="37"/>
  <c r="G7" i="37"/>
  <c r="G8" i="37"/>
  <c r="G7" i="33" l="1"/>
  <c r="H23" i="1" l="1"/>
  <c r="I16" i="35"/>
  <c r="B26" i="35" l="1"/>
  <c r="B21" i="35"/>
  <c r="B27" i="35" s="1"/>
  <c r="B7" i="24"/>
  <c r="C7" i="24"/>
  <c r="D7" i="24"/>
  <c r="E7" i="24"/>
  <c r="F7" i="24"/>
  <c r="G23" i="1" l="1"/>
  <c r="F7" i="33" l="1"/>
  <c r="O36" i="1" l="1"/>
  <c r="O37" i="1"/>
  <c r="O38" i="1"/>
  <c r="O39" i="1"/>
  <c r="O40" i="1"/>
  <c r="O41" i="1"/>
  <c r="O42" i="1"/>
  <c r="O43" i="1"/>
  <c r="O44" i="1"/>
  <c r="O45" i="1"/>
  <c r="O46" i="1"/>
  <c r="O47" i="1"/>
  <c r="O48" i="1"/>
  <c r="O49" i="1"/>
  <c r="O50" i="1"/>
  <c r="O51" i="1"/>
  <c r="O52" i="1"/>
  <c r="O53" i="1"/>
  <c r="O54" i="1"/>
  <c r="O55" i="1"/>
  <c r="O3" i="1"/>
  <c r="O4" i="1"/>
  <c r="O5" i="1"/>
  <c r="O6" i="1"/>
  <c r="O7" i="1"/>
  <c r="O8" i="1"/>
  <c r="O9" i="1"/>
  <c r="O11" i="1"/>
  <c r="O12" i="1"/>
  <c r="O13" i="1"/>
  <c r="O14" i="1"/>
  <c r="O15" i="1"/>
  <c r="O16" i="1"/>
  <c r="O17" i="1"/>
  <c r="O18" i="1"/>
  <c r="O19" i="1"/>
  <c r="O20" i="1"/>
  <c r="O21" i="1"/>
  <c r="O22" i="1"/>
  <c r="O25" i="1"/>
  <c r="O28" i="1"/>
  <c r="O29" i="1"/>
  <c r="O30" i="1"/>
  <c r="O31" i="1"/>
  <c r="O32" i="1"/>
  <c r="O33" i="1"/>
  <c r="O34" i="1"/>
  <c r="O35" i="1"/>
  <c r="B12" i="24"/>
  <c r="B13" i="24" s="1"/>
  <c r="C12" i="24"/>
  <c r="C13" i="24" s="1"/>
  <c r="D12" i="24"/>
  <c r="D13" i="24" s="1"/>
  <c r="E12" i="24"/>
  <c r="E13" i="24" s="1"/>
  <c r="F12" i="24"/>
  <c r="F13" i="24" s="1"/>
  <c r="E7" i="33" l="1"/>
  <c r="F23" i="1" l="1"/>
  <c r="E23" i="1" l="1"/>
  <c r="I4" i="24" l="1"/>
  <c r="I5" i="24"/>
  <c r="I6" i="24"/>
  <c r="G7" i="24"/>
  <c r="H7" i="24"/>
  <c r="I8" i="24"/>
  <c r="I9" i="24"/>
  <c r="I10" i="24"/>
  <c r="I11" i="24"/>
  <c r="G12" i="24"/>
  <c r="H12" i="24"/>
  <c r="I12" i="24" l="1"/>
  <c r="H13" i="24"/>
  <c r="G13" i="24"/>
  <c r="I7" i="24"/>
  <c r="C7" i="33"/>
  <c r="I13" i="24" l="1"/>
  <c r="D23" i="1"/>
  <c r="B7" i="33" l="1"/>
  <c r="C23" i="1" l="1"/>
  <c r="O23" i="1" s="1"/>
  <c r="B5" i="35" l="1"/>
  <c r="M14" i="33" l="1"/>
  <c r="L14" i="33" l="1"/>
  <c r="K14" i="33" l="1"/>
  <c r="A12" i="35" l="1"/>
  <c r="J14" i="33" l="1"/>
  <c r="N10" i="33" l="1"/>
  <c r="N11" i="33"/>
  <c r="N12" i="33"/>
  <c r="N13" i="33"/>
  <c r="I14" i="33"/>
  <c r="I21" i="33" l="1"/>
  <c r="J21" i="33"/>
  <c r="K21" i="33"/>
  <c r="L21" i="33"/>
  <c r="M21" i="33"/>
  <c r="H21" i="33"/>
  <c r="G21" i="33"/>
  <c r="F21" i="33"/>
  <c r="E21" i="33"/>
  <c r="D21" i="33"/>
  <c r="C21" i="33"/>
  <c r="B21" i="33"/>
  <c r="N20" i="33"/>
  <c r="N19" i="33"/>
  <c r="N18" i="33"/>
  <c r="N17" i="33"/>
  <c r="B14" i="33"/>
  <c r="C14" i="33"/>
  <c r="D14" i="33"/>
  <c r="E14" i="33"/>
  <c r="F14" i="33"/>
  <c r="G14" i="33"/>
  <c r="H14" i="33"/>
  <c r="N14" i="33" l="1"/>
  <c r="N21" i="33"/>
  <c r="Q12" i="24" l="1"/>
  <c r="P12" i="24"/>
  <c r="O12" i="24"/>
  <c r="N12" i="24"/>
  <c r="M12" i="24"/>
  <c r="Q7" i="24"/>
  <c r="Q13" i="24" s="1"/>
  <c r="P7" i="24"/>
  <c r="O7" i="24"/>
  <c r="O13" i="24" s="1"/>
  <c r="N7" i="24"/>
  <c r="N13" i="24" s="1"/>
  <c r="M7" i="24"/>
  <c r="M13" i="24" s="1"/>
  <c r="P13" i="24" l="1"/>
</calcChain>
</file>

<file path=xl/sharedStrings.xml><?xml version="1.0" encoding="utf-8"?>
<sst xmlns="http://schemas.openxmlformats.org/spreadsheetml/2006/main" count="269" uniqueCount="170">
  <si>
    <t>Performance Measurement</t>
  </si>
  <si>
    <t>1-Total Part I Crimes</t>
  </si>
  <si>
    <t>Homicide</t>
  </si>
  <si>
    <t>Broken down into 8 categories</t>
  </si>
  <si>
    <t>Rape</t>
  </si>
  <si>
    <t>(Unoffical UCR Numbers taken from Alliance)</t>
  </si>
  <si>
    <t>Robbery</t>
  </si>
  <si>
    <t>Aggravated Assault</t>
  </si>
  <si>
    <t>Theft</t>
  </si>
  <si>
    <t>Arson</t>
  </si>
  <si>
    <t>2-Total Auto Crimes</t>
  </si>
  <si>
    <t>Auto Theft</t>
  </si>
  <si>
    <t xml:space="preserve">Broken down into cat converter, 459, 10851, </t>
  </si>
  <si>
    <t>Auto Burglary</t>
  </si>
  <si>
    <t>wheel/accessory theft</t>
  </si>
  <si>
    <t>Catalytic Converter</t>
  </si>
  <si>
    <t>Tire and Rim Theft</t>
  </si>
  <si>
    <t>3- Avg. Response Time to Emergencies</t>
  </si>
  <si>
    <t>Response time in minutes</t>
  </si>
  <si>
    <t>(5 minute standard)</t>
  </si>
  <si>
    <t>4- Total Bike Thefts</t>
  </si>
  <si>
    <t>5- Total Parking Citations</t>
  </si>
  <si>
    <t>7- DD Cases Closed</t>
  </si>
  <si>
    <t>8- OT Costs vs. Budget  YTD (Variance)</t>
  </si>
  <si>
    <t xml:space="preserve">Year to Date </t>
  </si>
  <si>
    <t>9- Staffing Vacancies</t>
  </si>
  <si>
    <t>Police Officer Vacancies</t>
  </si>
  <si>
    <t>Broken down into Sworn &amp; Civilian</t>
  </si>
  <si>
    <t>CSO  Vacancies</t>
  </si>
  <si>
    <t>Dispatcher Vacancies</t>
  </si>
  <si>
    <t xml:space="preserve"> Admin Specialist Vacancies</t>
  </si>
  <si>
    <t>10- Police Train Holds (# over 5 min)</t>
  </si>
  <si>
    <t>11- Employee Injuries</t>
  </si>
  <si>
    <t>12- IA Complaints</t>
  </si>
  <si>
    <t>14-  Arrests and Citations</t>
  </si>
  <si>
    <t>Felony</t>
  </si>
  <si>
    <t>Misdemeanor</t>
  </si>
  <si>
    <t>15- Electronic Item Thefts</t>
  </si>
  <si>
    <t>Electronic theft by snatching</t>
  </si>
  <si>
    <t>Electronic theft by force or fear</t>
  </si>
  <si>
    <t>16- Total Commendations Written</t>
  </si>
  <si>
    <t>Total phone calls, 911 call, events created</t>
  </si>
  <si>
    <t>Total Phone calls answered by ISRC</t>
  </si>
  <si>
    <t>Total 911 Calls</t>
  </si>
  <si>
    <t>Jan</t>
  </si>
  <si>
    <t>Feb</t>
  </si>
  <si>
    <t>May</t>
  </si>
  <si>
    <t>Oct</t>
  </si>
  <si>
    <t>Nov</t>
  </si>
  <si>
    <t>Dec</t>
  </si>
  <si>
    <t>13- Top 5 Stations for Part I Crime (Changes)</t>
  </si>
  <si>
    <t>Mar</t>
  </si>
  <si>
    <t>Apr</t>
  </si>
  <si>
    <t>Jun</t>
  </si>
  <si>
    <t>Jul</t>
  </si>
  <si>
    <t>Aug</t>
  </si>
  <si>
    <t>Sep</t>
  </si>
  <si>
    <t>New Cases</t>
  </si>
  <si>
    <t>Cases Closed</t>
  </si>
  <si>
    <t>Cumulative % of Cases Closed</t>
  </si>
  <si>
    <t>Total part 1 crimes</t>
  </si>
  <si>
    <t>17- Total Calls to ISRC (Dispatch)</t>
  </si>
  <si>
    <t>Fare Evasion</t>
  </si>
  <si>
    <t>RPG Vacancies</t>
  </si>
  <si>
    <t>Burglary (No Auto Burglary)</t>
  </si>
  <si>
    <t>Arrest by Citation</t>
  </si>
  <si>
    <t>PART 1</t>
  </si>
  <si>
    <t>CRIMES</t>
  </si>
  <si>
    <t>Violent Crime Subtotal</t>
  </si>
  <si>
    <r>
      <t xml:space="preserve">Burglary </t>
    </r>
    <r>
      <rPr>
        <b/>
        <sz val="7"/>
        <rFont val="Arial"/>
        <family val="2"/>
      </rPr>
      <t>(Not Including Auto)</t>
    </r>
  </si>
  <si>
    <t>Larceny</t>
  </si>
  <si>
    <t>Property Crime Subtotal</t>
  </si>
  <si>
    <t>TOTAL</t>
  </si>
  <si>
    <t xml:space="preserve">      BART Police Performance Measurements</t>
  </si>
  <si>
    <t>18- Field Interview Cards</t>
  </si>
  <si>
    <t xml:space="preserve">Top 5 Stations For Part 1 Crimes </t>
  </si>
  <si>
    <t>1- Coliseum</t>
  </si>
  <si>
    <t>2- Pittsburg/ Bay Point</t>
  </si>
  <si>
    <t>3- Richmond</t>
  </si>
  <si>
    <t>3- Fruitvale</t>
  </si>
  <si>
    <t>4- Bay Fair</t>
  </si>
  <si>
    <t>4- MacArthur</t>
  </si>
  <si>
    <t>5- MacArthur</t>
  </si>
  <si>
    <t>5- East Dublin</t>
  </si>
  <si>
    <t>9- MacArthur</t>
  </si>
  <si>
    <t xml:space="preserve">1- Coliseum   </t>
  </si>
  <si>
    <t>2- Richmond</t>
  </si>
  <si>
    <t>3- Bay Fair</t>
  </si>
  <si>
    <t>4- Fruitvale</t>
  </si>
  <si>
    <t>2- Fruitvale</t>
  </si>
  <si>
    <t>3- Pittsburg/ Bay Point</t>
  </si>
  <si>
    <t>5- Ashby</t>
  </si>
  <si>
    <t>6- Bay Fair</t>
  </si>
  <si>
    <t>7- East Dublin</t>
  </si>
  <si>
    <t>8- Walnut Creek</t>
  </si>
  <si>
    <t>9- Del Norte</t>
  </si>
  <si>
    <t>9- Fremont</t>
  </si>
  <si>
    <t>6- San Leandro</t>
  </si>
  <si>
    <t>7- Lafayette</t>
  </si>
  <si>
    <t>8- Fremont</t>
  </si>
  <si>
    <t>10- Fruitvale/ South Hayward</t>
  </si>
  <si>
    <t>7- Fremont</t>
  </si>
  <si>
    <t>8- Pittsburg/ Bay Point</t>
  </si>
  <si>
    <t>10- Lafayette</t>
  </si>
  <si>
    <t xml:space="preserve">2012  YTD  </t>
  </si>
  <si>
    <t xml:space="preserve">7- East Dublin </t>
  </si>
  <si>
    <t xml:space="preserve">8 -Ashby </t>
  </si>
  <si>
    <t>9- South Hayward</t>
  </si>
  <si>
    <t>10- West Oakland</t>
  </si>
  <si>
    <t>10- San Leandro</t>
  </si>
  <si>
    <t>20- Total # of Parking Enforcement Complaints</t>
  </si>
  <si>
    <t>6- Total Assault/Battery on BART</t>
  </si>
  <si>
    <t>Total</t>
  </si>
  <si>
    <t>A30/COS - Coliseum Station</t>
  </si>
  <si>
    <t>A50/BFS - Bay Fair Station</t>
  </si>
  <si>
    <t>A20/FVS - Fruitvale Station</t>
  </si>
  <si>
    <t>Cases in Det  Que</t>
  </si>
  <si>
    <t xml:space="preserve">Total Alliance / Tri Tech  Events </t>
  </si>
  <si>
    <t>Overtime - All PD (ForeCast in Red Highlight)</t>
  </si>
  <si>
    <t>A40/SLS - San Leandro Station</t>
  </si>
  <si>
    <t>A60/HAS - Hayward Station</t>
  </si>
  <si>
    <t>C80/PBS - Pittsburg Station</t>
  </si>
  <si>
    <t>L30/EDS - Dublin/Pleasanton</t>
  </si>
  <si>
    <t>R50/CNS - El Cerrito Del Norte Station</t>
  </si>
  <si>
    <t xml:space="preserve"> </t>
  </si>
  <si>
    <t>Felony BART</t>
  </si>
  <si>
    <t>Misdemeanor BART</t>
  </si>
  <si>
    <t>Outside Felony</t>
  </si>
  <si>
    <t>Outside Misdemeanor</t>
  </si>
  <si>
    <t>Warrants  2017</t>
  </si>
  <si>
    <t>Total Warrant Arrests</t>
  </si>
  <si>
    <t>Warrants  2016</t>
  </si>
  <si>
    <t xml:space="preserve">Crime Rate </t>
  </si>
  <si>
    <t>Part 1 Crime</t>
  </si>
  <si>
    <t>Crime Rate Calculator per 100K</t>
  </si>
  <si>
    <t>Crime Rate per 100,000 Passengers</t>
  </si>
  <si>
    <t>Ridership (Average Weekday in July)</t>
  </si>
  <si>
    <t>Response Times</t>
  </si>
  <si>
    <t>% change
from '17</t>
  </si>
  <si>
    <t>Warrants  2018</t>
  </si>
  <si>
    <t>A70/SHS - South Hayward Station</t>
  </si>
  <si>
    <t>R60/RIS - Richmond Station</t>
  </si>
  <si>
    <t>C50/PHS - Pleasant Hill Station</t>
  </si>
  <si>
    <t xml:space="preserve">Fare Evasion        (CAD Data) </t>
  </si>
  <si>
    <t>M16/EMS - Embarcadero Station</t>
  </si>
  <si>
    <t>C60/CDS - Concord Station</t>
  </si>
  <si>
    <t>** 2018 Statistics**</t>
  </si>
  <si>
    <t>K30/MAS - MacArthur Station</t>
  </si>
  <si>
    <t>A10/LMS - Lake Merritt Station</t>
  </si>
  <si>
    <t>M10/OWS- West Oakland</t>
  </si>
  <si>
    <t>M10/OWS - West Oakland Station</t>
  </si>
  <si>
    <t>M30/PPS - Powell St. Station</t>
  </si>
  <si>
    <t>M10/OWS - West Oakland Sta</t>
  </si>
  <si>
    <t>A40/SLS - San Leandro Statio</t>
  </si>
  <si>
    <t xml:space="preserve">R50/CNS - El Cerrito Del Norte </t>
  </si>
  <si>
    <t>HAS- Hayward</t>
  </si>
  <si>
    <t>PHS- Pleasant Hill</t>
  </si>
  <si>
    <t>COS- Coliseum</t>
  </si>
  <si>
    <t>OWS- West Oakland</t>
  </si>
  <si>
    <t>RIS- Richmond Station</t>
  </si>
  <si>
    <t>YTD August</t>
  </si>
  <si>
    <t>19- Proof of Payment Violation</t>
  </si>
  <si>
    <t xml:space="preserve">POP Citations </t>
  </si>
  <si>
    <t>A</t>
  </si>
  <si>
    <t>B</t>
  </si>
  <si>
    <t>C</t>
  </si>
  <si>
    <t>D</t>
  </si>
  <si>
    <t>E</t>
  </si>
  <si>
    <t>F</t>
  </si>
  <si>
    <t>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</si>
</sst>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mmmm\ yyyy"/>
    <numFmt numFmtId="165" formatCode="_(* #,##0_);_(* \(#,##0\);_(* &quot;-&quot;??_);_(@_)"/>
  </numFmts>
  <fonts count="33">
    <font>
      <sz val="11"/>
      <color theme="1"/>
      <name val="Calibri"/>
      <family val="2"/>
      <scheme val="minor"/>
    </font>
    <font>
      <sz val="11"/>
      <color theme="1"/>
      <name val="Calibri"/>
      <family val="2"/>
      <scheme val="minor"/>
    </font>
    <font>
      <sz val="14"/>
      <color theme="1"/>
      <name val="Calibri"/>
      <family val="2"/>
      <scheme val="minor"/>
    </font>
    <font>
      <b/>
      <sz val="14"/>
      <color theme="1"/>
      <name val="Calibri"/>
      <family val="2"/>
      <scheme val="minor"/>
    </font>
    <font>
      <b/>
      <sz val="9"/>
      <color rgb="FF000000"/>
      <name val="Calibri"/>
      <family val="2"/>
      <scheme val="minor"/>
    </font>
    <font>
      <sz val="9"/>
      <color theme="1"/>
      <name val="Calibri"/>
      <family val="2"/>
      <scheme val="minor"/>
    </font>
    <font>
      <sz val="9"/>
      <color rgb="FF000000"/>
      <name val="Calibri"/>
      <family val="2"/>
      <scheme val="minor"/>
    </font>
    <font>
      <sz val="6"/>
      <color rgb="FF000000"/>
      <name val="Calibri"/>
      <family val="2"/>
      <scheme val="minor"/>
    </font>
    <font>
      <sz val="8"/>
      <color rgb="FF000000"/>
      <name val="Calibri"/>
      <family val="2"/>
      <scheme val="minor"/>
    </font>
    <font>
      <sz val="7"/>
      <color rgb="FF000000"/>
      <name val="Calibri"/>
      <family val="2"/>
      <scheme val="minor"/>
    </font>
    <font>
      <sz val="8"/>
      <color theme="1"/>
      <name val="Calibri"/>
      <family val="2"/>
      <scheme val="minor"/>
    </font>
    <font>
      <sz val="48"/>
      <color rgb="FF0070C0"/>
      <name val="Calibri"/>
      <family val="2"/>
      <scheme val="minor"/>
    </font>
    <font>
      <b/>
      <i/>
      <sz val="16"/>
      <color indexed="9"/>
      <name val="Arial"/>
      <family val="2"/>
    </font>
    <font>
      <b/>
      <sz val="12"/>
      <name val="Arial"/>
      <family val="2"/>
    </font>
    <font>
      <b/>
      <i/>
      <sz val="14"/>
      <name val="Arial"/>
      <family val="2"/>
    </font>
    <font>
      <b/>
      <i/>
      <sz val="11"/>
      <name val="Arial"/>
      <family val="2"/>
    </font>
    <font>
      <i/>
      <sz val="12"/>
      <name val="Arial"/>
      <family val="2"/>
    </font>
    <font>
      <b/>
      <i/>
      <sz val="12"/>
      <name val="Arial"/>
      <family val="2"/>
    </font>
    <font>
      <b/>
      <sz val="7"/>
      <name val="Arial"/>
      <family val="2"/>
    </font>
    <font>
      <b/>
      <sz val="11"/>
      <color theme="1"/>
      <name val="Calibri"/>
      <family val="2"/>
      <scheme val="minor"/>
    </font>
    <font>
      <b/>
      <sz val="6"/>
      <name val="Arial"/>
      <family val="2"/>
    </font>
    <font>
      <sz val="8"/>
      <name val="Calibri"/>
      <family val="2"/>
      <scheme val="minor"/>
    </font>
    <font>
      <sz val="10"/>
      <color indexed="8"/>
      <name val="Arial"/>
      <family val="2"/>
    </font>
    <font>
      <sz val="10"/>
      <color indexed="8"/>
      <name val="Arial"/>
      <family val="2"/>
    </font>
    <font>
      <sz val="8"/>
      <color indexed="8"/>
      <name val="Arial"/>
      <family val="2"/>
    </font>
    <font>
      <sz val="8"/>
      <color rgb="FF000000"/>
      <name val="Arial"/>
      <family val="2"/>
    </font>
    <font>
      <sz val="10"/>
      <color theme="1"/>
      <name val="Calibri"/>
      <family val="2"/>
      <scheme val="minor"/>
    </font>
    <font>
      <sz val="10"/>
      <color rgb="FF000000"/>
      <name val="Calibri"/>
      <family val="2"/>
      <scheme val="minor"/>
    </font>
    <font>
      <sz val="10"/>
      <color indexed="8"/>
      <name val="Arial"/>
      <family val="2"/>
    </font>
    <font>
      <b/>
      <i/>
      <sz val="13"/>
      <name val="Arial"/>
      <family val="2"/>
    </font>
    <font>
      <sz val="10"/>
      <color rgb="FF000000"/>
      <name val="Times New Roman"/>
      <family val="1"/>
    </font>
    <font>
      <sz val="10"/>
      <color indexed="8"/>
      <name val="Arial"/>
      <family val="2"/>
    </font>
    <font>
      <b/>
      <sz val="10"/>
      <color theme="1"/>
      <name val="Calibri"/>
      <family val="2"/>
      <scheme val="minor"/>
    </font>
  </fonts>
  <fills count="12">
    <fill>
      <patternFill patternType="none"/>
    </fill>
    <fill>
      <patternFill patternType="gray125"/>
    </fill>
    <fill>
      <patternFill patternType="solid">
        <fgColor theme="0"/>
        <bgColor indexed="64"/>
      </patternFill>
    </fill>
    <fill>
      <patternFill patternType="solid">
        <fgColor indexed="8"/>
        <bgColor indexed="64"/>
      </patternFill>
    </fill>
    <fill>
      <patternFill patternType="solid">
        <fgColor indexed="41"/>
        <bgColor indexed="64"/>
      </patternFill>
    </fill>
    <fill>
      <patternFill patternType="solid">
        <fgColor rgb="FFCCFFFF"/>
        <bgColor indexed="64"/>
      </patternFill>
    </fill>
    <fill>
      <patternFill patternType="solid">
        <fgColor rgb="FFFFFF00"/>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172">
    <xf numFmtId="0" fontId="0" fillId="0" borderId="0" xfId="0"/>
    <xf numFmtId="0" fontId="2" fillId="0" borderId="0" xfId="0" applyFont="1"/>
    <xf numFmtId="0" fontId="3" fillId="0" borderId="0" xfId="0" applyFont="1"/>
    <xf numFmtId="0" fontId="0" fillId="0" borderId="0" xfId="0" applyAlignment="1">
      <alignment horizontal="center" vertical="center"/>
    </xf>
    <xf numFmtId="0" fontId="4" fillId="0" borderId="1" xfId="0" applyFont="1" applyBorder="1"/>
    <xf numFmtId="0" fontId="5" fillId="0" borderId="1" xfId="0" applyFont="1" applyBorder="1"/>
    <xf numFmtId="0" fontId="6" fillId="0" borderId="1" xfId="0" applyFont="1" applyBorder="1" applyAlignment="1">
      <alignment wrapText="1"/>
    </xf>
    <xf numFmtId="0" fontId="7" fillId="0" borderId="2" xfId="0" applyFont="1" applyBorder="1"/>
    <xf numFmtId="0" fontId="6" fillId="0" borderId="0" xfId="0" applyFont="1" applyBorder="1"/>
    <xf numFmtId="0" fontId="6" fillId="0" borderId="1" xfId="0" applyFont="1" applyFill="1" applyBorder="1" applyAlignment="1">
      <alignment wrapText="1"/>
    </xf>
    <xf numFmtId="0" fontId="8" fillId="0" borderId="1" xfId="0" applyFont="1" applyBorder="1" applyAlignment="1">
      <alignment wrapText="1"/>
    </xf>
    <xf numFmtId="0" fontId="8" fillId="0" borderId="1" xfId="0" applyFont="1" applyBorder="1"/>
    <xf numFmtId="0" fontId="6" fillId="0" borderId="3" xfId="0" applyFont="1" applyBorder="1"/>
    <xf numFmtId="0" fontId="4" fillId="0" borderId="0" xfId="0" applyFont="1" applyBorder="1"/>
    <xf numFmtId="0" fontId="0" fillId="0" borderId="1" xfId="0" applyBorder="1"/>
    <xf numFmtId="0" fontId="8" fillId="0" borderId="4" xfId="0" applyFont="1" applyBorder="1" applyAlignment="1">
      <alignment wrapText="1"/>
    </xf>
    <xf numFmtId="0" fontId="9" fillId="0" borderId="1" xfId="0" applyFont="1" applyBorder="1" applyAlignment="1">
      <alignment wrapText="1"/>
    </xf>
    <xf numFmtId="0" fontId="4" fillId="2" borderId="1" xfId="0" applyFont="1" applyFill="1" applyBorder="1"/>
    <xf numFmtId="0" fontId="6" fillId="2" borderId="1" xfId="0" applyFont="1" applyFill="1" applyBorder="1" applyAlignment="1">
      <alignment wrapText="1"/>
    </xf>
    <xf numFmtId="0" fontId="3" fillId="0" borderId="0" xfId="0" applyFont="1" applyAlignment="1">
      <alignment horizontal="center" vertical="center"/>
    </xf>
    <xf numFmtId="0" fontId="8" fillId="0" borderId="1" xfId="0" applyFont="1" applyBorder="1" applyAlignment="1">
      <alignment horizontal="center" vertical="center" wrapText="1"/>
    </xf>
    <xf numFmtId="0" fontId="10" fillId="0" borderId="1" xfId="0" applyFont="1" applyBorder="1" applyAlignment="1">
      <alignment horizontal="center" vertical="center"/>
    </xf>
    <xf numFmtId="0" fontId="10" fillId="0" borderId="1" xfId="0" applyFont="1" applyBorder="1" applyAlignment="1">
      <alignment horizontal="center"/>
    </xf>
    <xf numFmtId="0" fontId="10" fillId="0" borderId="1" xfId="0" applyFont="1" applyBorder="1"/>
    <xf numFmtId="0" fontId="8" fillId="2" borderId="1" xfId="0" applyFont="1" applyFill="1" applyBorder="1" applyAlignment="1">
      <alignment horizontal="center" vertical="center" wrapText="1"/>
    </xf>
    <xf numFmtId="0" fontId="8" fillId="2" borderId="1" xfId="0" applyFont="1" applyFill="1" applyBorder="1" applyAlignment="1">
      <alignment horizontal="center" vertical="center"/>
    </xf>
    <xf numFmtId="4" fontId="8" fillId="0" borderId="1" xfId="0" applyNumberFormat="1" applyFont="1" applyBorder="1" applyAlignment="1">
      <alignment horizontal="center" vertical="center"/>
    </xf>
    <xf numFmtId="0" fontId="0" fillId="0" borderId="0" xfId="0" applyAlignment="1">
      <alignment horizontal="center"/>
    </xf>
    <xf numFmtId="4" fontId="0" fillId="0" borderId="0" xfId="0" applyNumberFormat="1"/>
    <xf numFmtId="0" fontId="0" fillId="0" borderId="0" xfId="0" applyBorder="1"/>
    <xf numFmtId="14" fontId="0" fillId="0" borderId="0" xfId="0" applyNumberFormat="1"/>
    <xf numFmtId="0" fontId="11" fillId="0" borderId="0" xfId="0" applyFont="1" applyBorder="1"/>
    <xf numFmtId="0" fontId="4" fillId="2" borderId="4" xfId="0" applyFont="1" applyFill="1" applyBorder="1"/>
    <xf numFmtId="0" fontId="10" fillId="0" borderId="5" xfId="0" applyFont="1" applyBorder="1" applyAlignment="1">
      <alignment horizontal="center"/>
    </xf>
    <xf numFmtId="0" fontId="0" fillId="0" borderId="1" xfId="0" applyBorder="1" applyAlignment="1">
      <alignment horizontal="center"/>
    </xf>
    <xf numFmtId="1" fontId="10" fillId="0" borderId="1" xfId="0" applyNumberFormat="1" applyFont="1" applyBorder="1" applyAlignment="1">
      <alignment horizontal="center"/>
    </xf>
    <xf numFmtId="22" fontId="0" fillId="0" borderId="0" xfId="0" applyNumberFormat="1"/>
    <xf numFmtId="0" fontId="10" fillId="2" borderId="1" xfId="0" applyFont="1" applyFill="1" applyBorder="1" applyAlignment="1">
      <alignment horizontal="center" vertical="center"/>
    </xf>
    <xf numFmtId="0" fontId="10" fillId="2" borderId="1" xfId="0" applyFont="1" applyFill="1" applyBorder="1" applyAlignment="1">
      <alignment horizontal="center"/>
    </xf>
    <xf numFmtId="0" fontId="10" fillId="2" borderId="5" xfId="0" applyFont="1" applyFill="1" applyBorder="1" applyAlignment="1">
      <alignment horizontal="center"/>
    </xf>
    <xf numFmtId="0" fontId="0" fillId="2" borderId="1" xfId="0" applyFill="1" applyBorder="1" applyAlignment="1">
      <alignment horizontal="center"/>
    </xf>
    <xf numFmtId="4" fontId="8" fillId="2" borderId="1" xfId="0" applyNumberFormat="1" applyFont="1" applyFill="1" applyBorder="1" applyAlignment="1">
      <alignment horizontal="center" vertical="center"/>
    </xf>
    <xf numFmtId="1" fontId="8" fillId="2" borderId="1" xfId="0" applyNumberFormat="1" applyFont="1" applyFill="1" applyBorder="1" applyAlignment="1">
      <alignment horizontal="center" vertical="center" wrapText="1"/>
    </xf>
    <xf numFmtId="1" fontId="10" fillId="2" borderId="1" xfId="0" applyNumberFormat="1" applyFont="1" applyFill="1" applyBorder="1" applyAlignment="1">
      <alignment horizontal="center"/>
    </xf>
    <xf numFmtId="0" fontId="5" fillId="0" borderId="0" xfId="0" applyFont="1"/>
    <xf numFmtId="0" fontId="12" fillId="3" borderId="1" xfId="0" quotePrefix="1" applyFont="1" applyFill="1" applyBorder="1" applyAlignment="1">
      <alignment horizontal="center"/>
    </xf>
    <xf numFmtId="0" fontId="12" fillId="3" borderId="1" xfId="0" applyFont="1" applyFill="1" applyBorder="1" applyAlignment="1">
      <alignment horizontal="center" vertical="top"/>
    </xf>
    <xf numFmtId="0" fontId="16" fillId="0" borderId="1" xfId="0" applyFont="1" applyBorder="1" applyAlignment="1">
      <alignment horizontal="center" vertical="center"/>
    </xf>
    <xf numFmtId="0" fontId="17" fillId="5" borderId="1" xfId="0" applyFont="1" applyFill="1" applyBorder="1" applyAlignment="1">
      <alignment horizontal="center" vertical="center"/>
    </xf>
    <xf numFmtId="0" fontId="13" fillId="0" borderId="1" xfId="0" quotePrefix="1" applyFont="1" applyBorder="1" applyAlignment="1">
      <alignment horizontal="left" vertical="center"/>
    </xf>
    <xf numFmtId="0" fontId="13" fillId="4" borderId="1" xfId="0" applyFont="1" applyFill="1" applyBorder="1" applyAlignment="1">
      <alignment horizontal="left" vertical="center"/>
    </xf>
    <xf numFmtId="0" fontId="13" fillId="0" borderId="1" xfId="0" applyFont="1" applyBorder="1" applyAlignment="1">
      <alignment vertical="center"/>
    </xf>
    <xf numFmtId="3" fontId="16" fillId="0" borderId="1" xfId="0" applyNumberFormat="1" applyFont="1" applyBorder="1" applyAlignment="1">
      <alignment horizontal="center" vertical="center"/>
    </xf>
    <xf numFmtId="0" fontId="13" fillId="4" borderId="1" xfId="0" applyFont="1" applyFill="1" applyBorder="1" applyAlignment="1">
      <alignment vertical="center"/>
    </xf>
    <xf numFmtId="3" fontId="17" fillId="5" borderId="1" xfId="0" applyNumberFormat="1" applyFont="1" applyFill="1" applyBorder="1" applyAlignment="1">
      <alignment horizontal="center" vertical="center"/>
    </xf>
    <xf numFmtId="0" fontId="17" fillId="2" borderId="1" xfId="0" applyFont="1" applyFill="1" applyBorder="1" applyAlignment="1">
      <alignment horizontal="center" vertical="center"/>
    </xf>
    <xf numFmtId="0" fontId="16" fillId="2" borderId="1" xfId="0" applyFont="1" applyFill="1" applyBorder="1" applyAlignment="1">
      <alignment horizontal="center" vertical="center"/>
    </xf>
    <xf numFmtId="9" fontId="1" fillId="0" borderId="1" xfId="1" applyFont="1" applyBorder="1" applyAlignment="1">
      <alignment horizontal="center" vertical="center"/>
    </xf>
    <xf numFmtId="0" fontId="10" fillId="0" borderId="6" xfId="0" applyFont="1" applyFill="1" applyBorder="1" applyAlignment="1">
      <alignment horizontal="center"/>
    </xf>
    <xf numFmtId="0" fontId="4" fillId="0" borderId="1" xfId="0" applyFont="1" applyFill="1" applyBorder="1"/>
    <xf numFmtId="1" fontId="10" fillId="0" borderId="1" xfId="0" applyNumberFormat="1" applyFont="1" applyBorder="1" applyAlignment="1">
      <alignment horizontal="center" vertical="center"/>
    </xf>
    <xf numFmtId="0" fontId="10" fillId="0" borderId="0" xfId="0" applyFont="1" applyAlignment="1">
      <alignment horizontal="center" vertical="center"/>
    </xf>
    <xf numFmtId="0" fontId="19" fillId="0" borderId="0" xfId="0" applyFont="1"/>
    <xf numFmtId="0" fontId="19" fillId="0" borderId="1" xfId="0" applyFont="1" applyBorder="1" applyAlignment="1">
      <alignment horizontal="center" vertical="center"/>
    </xf>
    <xf numFmtId="0" fontId="0" fillId="0" borderId="1" xfId="0" applyBorder="1" applyAlignment="1">
      <alignment vertical="top"/>
    </xf>
    <xf numFmtId="0" fontId="0" fillId="0" borderId="1" xfId="0" applyBorder="1" applyAlignment="1">
      <alignment horizontal="left" vertical="top"/>
    </xf>
    <xf numFmtId="0" fontId="0" fillId="0" borderId="1" xfId="0" applyFill="1" applyBorder="1" applyAlignment="1">
      <alignment horizontal="left" vertical="top"/>
    </xf>
    <xf numFmtId="0" fontId="0" fillId="0" borderId="1" xfId="0" applyBorder="1" applyAlignment="1">
      <alignment horizontal="left" vertical="center"/>
    </xf>
    <xf numFmtId="0" fontId="0" fillId="6" borderId="1" xfId="0" applyFill="1" applyBorder="1" applyAlignment="1">
      <alignment vertical="top"/>
    </xf>
    <xf numFmtId="0" fontId="0" fillId="0" borderId="7" xfId="0" applyBorder="1" applyAlignment="1">
      <alignment horizontal="left" vertical="top"/>
    </xf>
    <xf numFmtId="3" fontId="10" fillId="2" borderId="1" xfId="0" applyNumberFormat="1" applyFont="1" applyFill="1" applyBorder="1" applyAlignment="1">
      <alignment horizontal="center"/>
    </xf>
    <xf numFmtId="0" fontId="10" fillId="2" borderId="0" xfId="0" applyFont="1" applyFill="1" applyAlignment="1">
      <alignment horizontal="center"/>
    </xf>
    <xf numFmtId="0" fontId="5" fillId="2" borderId="1" xfId="0" applyFont="1" applyFill="1" applyBorder="1" applyAlignment="1">
      <alignment horizontal="center"/>
    </xf>
    <xf numFmtId="0" fontId="8" fillId="2" borderId="5" xfId="0" applyFont="1" applyFill="1" applyBorder="1" applyAlignment="1">
      <alignment horizontal="center" vertical="center" wrapText="1"/>
    </xf>
    <xf numFmtId="0" fontId="0" fillId="2" borderId="1" xfId="0" applyFill="1" applyBorder="1" applyAlignment="1">
      <alignment horizontal="center" vertical="center"/>
    </xf>
    <xf numFmtId="0" fontId="20" fillId="0" borderId="0" xfId="0" applyFont="1" applyFill="1" applyBorder="1" applyAlignment="1">
      <alignment vertical="center"/>
    </xf>
    <xf numFmtId="0" fontId="4" fillId="7" borderId="1" xfId="0" applyFont="1" applyFill="1" applyBorder="1"/>
    <xf numFmtId="0" fontId="6" fillId="7" borderId="1" xfId="0" applyFont="1" applyFill="1" applyBorder="1" applyAlignment="1">
      <alignment wrapText="1"/>
    </xf>
    <xf numFmtId="0" fontId="10" fillId="7" borderId="1" xfId="0" applyFont="1" applyFill="1" applyBorder="1" applyAlignment="1">
      <alignment horizontal="center"/>
    </xf>
    <xf numFmtId="0" fontId="8" fillId="7" borderId="1" xfId="0" applyFont="1" applyFill="1" applyBorder="1" applyAlignment="1">
      <alignment horizontal="center" vertical="center" wrapText="1"/>
    </xf>
    <xf numFmtId="0" fontId="8" fillId="7" borderId="1" xfId="0" applyFont="1" applyFill="1" applyBorder="1" applyAlignment="1">
      <alignment horizontal="center" vertical="center"/>
    </xf>
    <xf numFmtId="0" fontId="21" fillId="8" borderId="6" xfId="0" applyFont="1" applyFill="1" applyBorder="1" applyAlignment="1">
      <alignment horizontal="center"/>
    </xf>
    <xf numFmtId="0" fontId="21" fillId="8" borderId="1" xfId="0" applyFont="1" applyFill="1" applyBorder="1" applyAlignment="1">
      <alignment horizontal="center"/>
    </xf>
    <xf numFmtId="0" fontId="21" fillId="2" borderId="1" xfId="0" applyFont="1" applyFill="1" applyBorder="1" applyAlignment="1">
      <alignment horizontal="center"/>
    </xf>
    <xf numFmtId="0" fontId="14" fillId="4" borderId="1" xfId="2" applyNumberFormat="1" applyFont="1" applyFill="1" applyBorder="1" applyAlignment="1">
      <alignment horizontal="center" vertical="center"/>
    </xf>
    <xf numFmtId="0" fontId="14" fillId="0" borderId="1" xfId="0" applyFont="1" applyBorder="1" applyAlignment="1">
      <alignment vertical="center"/>
    </xf>
    <xf numFmtId="3" fontId="17" fillId="2" borderId="1" xfId="0" applyNumberFormat="1" applyFont="1" applyFill="1" applyBorder="1" applyAlignment="1">
      <alignment horizontal="center" vertical="center"/>
    </xf>
    <xf numFmtId="9" fontId="17" fillId="0" borderId="1" xfId="1" applyNumberFormat="1" applyFont="1" applyBorder="1" applyAlignment="1">
      <alignment horizontal="center" vertical="center"/>
    </xf>
    <xf numFmtId="9" fontId="17" fillId="4" borderId="1" xfId="1" applyNumberFormat="1" applyFont="1" applyFill="1" applyBorder="1" applyAlignment="1">
      <alignment horizontal="center" vertical="center"/>
    </xf>
    <xf numFmtId="0" fontId="10" fillId="6" borderId="1" xfId="0" applyFont="1" applyFill="1" applyBorder="1" applyAlignment="1">
      <alignment horizontal="center"/>
    </xf>
    <xf numFmtId="0" fontId="8" fillId="6" borderId="1" xfId="0" applyFont="1" applyFill="1" applyBorder="1" applyAlignment="1">
      <alignment horizontal="center" vertical="center" wrapText="1"/>
    </xf>
    <xf numFmtId="0" fontId="8" fillId="2" borderId="1" xfId="0" applyFont="1" applyFill="1" applyBorder="1" applyAlignment="1">
      <alignment horizontal="center"/>
    </xf>
    <xf numFmtId="0" fontId="6" fillId="9" borderId="1" xfId="0" applyFont="1" applyFill="1" applyBorder="1" applyAlignment="1">
      <alignment wrapText="1"/>
    </xf>
    <xf numFmtId="0" fontId="10" fillId="9" borderId="1" xfId="0" applyFont="1" applyFill="1" applyBorder="1" applyAlignment="1">
      <alignment horizontal="center"/>
    </xf>
    <xf numFmtId="0" fontId="8" fillId="9" borderId="1" xfId="0" applyFont="1" applyFill="1" applyBorder="1" applyAlignment="1">
      <alignment horizontal="center" vertical="center" wrapText="1"/>
    </xf>
    <xf numFmtId="0" fontId="8" fillId="9" borderId="1" xfId="0" applyFont="1" applyFill="1" applyBorder="1" applyAlignment="1">
      <alignment horizontal="center" vertical="center"/>
    </xf>
    <xf numFmtId="1" fontId="24" fillId="0" borderId="1" xfId="0" applyNumberFormat="1" applyFont="1" applyBorder="1" applyAlignment="1">
      <alignment horizontal="center" vertical="center"/>
    </xf>
    <xf numFmtId="9" fontId="0" fillId="0" borderId="0" xfId="0" applyNumberFormat="1" applyAlignment="1">
      <alignment horizontal="center" vertical="center"/>
    </xf>
    <xf numFmtId="0" fontId="2" fillId="0" borderId="0" xfId="0" applyFont="1" applyFill="1" applyBorder="1" applyAlignment="1">
      <alignment horizontal="center" vertical="center"/>
    </xf>
    <xf numFmtId="1" fontId="0" fillId="0" borderId="0" xfId="0" applyNumberFormat="1" applyAlignment="1">
      <alignment horizontal="center" vertical="center"/>
    </xf>
    <xf numFmtId="3" fontId="24" fillId="0" borderId="1" xfId="0" applyNumberFormat="1" applyFont="1" applyBorder="1" applyAlignment="1">
      <alignment horizontal="center" vertical="center"/>
    </xf>
    <xf numFmtId="0" fontId="0" fillId="0" borderId="1" xfId="0" applyBorder="1" applyAlignment="1">
      <alignment horizontal="center" vertical="center"/>
    </xf>
    <xf numFmtId="0" fontId="25" fillId="2" borderId="1" xfId="0" applyFont="1" applyFill="1" applyBorder="1" applyAlignment="1">
      <alignment horizontal="center" vertical="center" wrapText="1"/>
    </xf>
    <xf numFmtId="3" fontId="8" fillId="2" borderId="1" xfId="0" applyNumberFormat="1" applyFont="1" applyFill="1" applyBorder="1" applyAlignment="1">
      <alignment horizontal="center" vertical="center"/>
    </xf>
    <xf numFmtId="1" fontId="8" fillId="2" borderId="1" xfId="0" applyNumberFormat="1" applyFont="1" applyFill="1" applyBorder="1" applyAlignment="1">
      <alignment horizontal="center" vertical="center"/>
    </xf>
    <xf numFmtId="0" fontId="10" fillId="2" borderId="6" xfId="0" applyFont="1" applyFill="1" applyBorder="1" applyAlignment="1">
      <alignment horizontal="center"/>
    </xf>
    <xf numFmtId="1" fontId="10" fillId="2" borderId="1" xfId="0" applyNumberFormat="1" applyFont="1" applyFill="1" applyBorder="1" applyAlignment="1">
      <alignment horizontal="center" vertical="center"/>
    </xf>
    <xf numFmtId="1" fontId="5" fillId="2" borderId="1" xfId="0" applyNumberFormat="1" applyFont="1" applyFill="1" applyBorder="1" applyAlignment="1">
      <alignment horizontal="center" vertical="center"/>
    </xf>
    <xf numFmtId="165" fontId="10" fillId="6" borderId="1" xfId="2" applyNumberFormat="1" applyFont="1" applyFill="1" applyBorder="1" applyAlignment="1">
      <alignment horizontal="left" vertical="center"/>
    </xf>
    <xf numFmtId="1" fontId="5" fillId="0" borderId="1" xfId="0" applyNumberFormat="1" applyFont="1" applyBorder="1" applyAlignment="1">
      <alignment horizontal="center"/>
    </xf>
    <xf numFmtId="1" fontId="26" fillId="0" borderId="1" xfId="0" applyNumberFormat="1" applyFont="1" applyBorder="1" applyAlignment="1">
      <alignment horizontal="center"/>
    </xf>
    <xf numFmtId="1" fontId="26" fillId="2" borderId="1" xfId="0" applyNumberFormat="1" applyFont="1" applyFill="1" applyBorder="1" applyAlignment="1">
      <alignment horizontal="center"/>
    </xf>
    <xf numFmtId="3" fontId="5" fillId="0" borderId="1" xfId="0" applyNumberFormat="1" applyFont="1" applyBorder="1" applyAlignment="1">
      <alignment horizontal="center"/>
    </xf>
    <xf numFmtId="0" fontId="5" fillId="0" borderId="1" xfId="0" applyFont="1" applyBorder="1" applyAlignment="1">
      <alignment horizontal="center"/>
    </xf>
    <xf numFmtId="0" fontId="22" fillId="0" borderId="0" xfId="0" applyFont="1" applyAlignment="1">
      <alignment vertical="top"/>
    </xf>
    <xf numFmtId="0" fontId="5" fillId="2" borderId="1" xfId="0" applyFont="1" applyFill="1" applyBorder="1" applyAlignment="1">
      <alignment horizontal="center" vertical="center"/>
    </xf>
    <xf numFmtId="0" fontId="5" fillId="0" borderId="1" xfId="0" applyFont="1" applyBorder="1" applyAlignment="1">
      <alignment horizontal="center" vertical="center"/>
    </xf>
    <xf numFmtId="43" fontId="0" fillId="8" borderId="0" xfId="2" applyFont="1" applyFill="1" applyAlignment="1">
      <alignment horizontal="center" vertical="center"/>
    </xf>
    <xf numFmtId="0" fontId="23" fillId="0" borderId="0" xfId="0" applyFont="1" applyAlignment="1">
      <alignment vertical="top"/>
    </xf>
    <xf numFmtId="1" fontId="23" fillId="0" borderId="1" xfId="0" applyNumberFormat="1" applyFont="1" applyBorder="1" applyAlignment="1">
      <alignment horizontal="center" vertical="center"/>
    </xf>
    <xf numFmtId="3" fontId="23" fillId="0" borderId="1" xfId="0" applyNumberFormat="1" applyFont="1" applyBorder="1" applyAlignment="1">
      <alignment horizontal="center" vertical="center"/>
    </xf>
    <xf numFmtId="0" fontId="5" fillId="0" borderId="8" xfId="0" applyFont="1" applyBorder="1"/>
    <xf numFmtId="0" fontId="10" fillId="0" borderId="8" xfId="0" applyFont="1" applyBorder="1" applyAlignment="1">
      <alignment horizontal="center"/>
    </xf>
    <xf numFmtId="0" fontId="10" fillId="2" borderId="8" xfId="0" applyFont="1" applyFill="1" applyBorder="1" applyAlignment="1">
      <alignment horizontal="center" vertical="center"/>
    </xf>
    <xf numFmtId="1" fontId="24" fillId="0" borderId="8" xfId="0" applyNumberFormat="1" applyFont="1" applyBorder="1" applyAlignment="1">
      <alignment horizontal="center" vertical="center"/>
    </xf>
    <xf numFmtId="1" fontId="26" fillId="0" borderId="8" xfId="0" applyNumberFormat="1" applyFont="1" applyBorder="1" applyAlignment="1">
      <alignment horizontal="center"/>
    </xf>
    <xf numFmtId="1" fontId="23" fillId="0" borderId="8" xfId="0" applyNumberFormat="1" applyFont="1" applyBorder="1" applyAlignment="1">
      <alignment horizontal="center" vertical="center"/>
    </xf>
    <xf numFmtId="0" fontId="0" fillId="7" borderId="1" xfId="0" applyFill="1" applyBorder="1" applyAlignment="1">
      <alignment horizontal="center" vertical="center"/>
    </xf>
    <xf numFmtId="0" fontId="6" fillId="0" borderId="5" xfId="0" applyFont="1" applyBorder="1" applyAlignment="1">
      <alignment wrapText="1"/>
    </xf>
    <xf numFmtId="1" fontId="24" fillId="0" borderId="5" xfId="0" applyNumberFormat="1" applyFont="1" applyBorder="1" applyAlignment="1">
      <alignment horizontal="center" vertical="center"/>
    </xf>
    <xf numFmtId="1" fontId="26" fillId="0" borderId="5" xfId="0" applyNumberFormat="1" applyFont="1" applyBorder="1" applyAlignment="1">
      <alignment horizontal="center"/>
    </xf>
    <xf numFmtId="1" fontId="23" fillId="0" borderId="5" xfId="0" applyNumberFormat="1" applyFont="1" applyBorder="1" applyAlignment="1">
      <alignment horizontal="center" vertical="center"/>
    </xf>
    <xf numFmtId="1" fontId="0" fillId="7" borderId="1" xfId="0" applyNumberFormat="1" applyFill="1" applyBorder="1" applyAlignment="1">
      <alignment horizontal="center" vertical="center"/>
    </xf>
    <xf numFmtId="0" fontId="19" fillId="10" borderId="1" xfId="0" applyFont="1" applyFill="1" applyBorder="1"/>
    <xf numFmtId="0" fontId="19" fillId="10" borderId="1" xfId="0" applyFont="1" applyFill="1" applyBorder="1" applyAlignment="1">
      <alignment horizontal="center" vertical="center"/>
    </xf>
    <xf numFmtId="0" fontId="28" fillId="0" borderId="0" xfId="0" applyFont="1" applyAlignment="1">
      <alignment vertical="top"/>
    </xf>
    <xf numFmtId="17" fontId="0" fillId="0" borderId="1" xfId="0" applyNumberFormat="1" applyBorder="1"/>
    <xf numFmtId="40" fontId="30" fillId="0" borderId="0" xfId="0" applyNumberFormat="1" applyFont="1" applyAlignment="1">
      <alignment horizontal="center" vertical="center"/>
    </xf>
    <xf numFmtId="4" fontId="8" fillId="7" borderId="1" xfId="0" applyNumberFormat="1" applyFont="1" applyFill="1" applyBorder="1" applyAlignment="1">
      <alignment horizontal="center" vertical="center"/>
    </xf>
    <xf numFmtId="0" fontId="31" fillId="0" borderId="0" xfId="0" applyFont="1" applyAlignment="1">
      <alignment vertical="top"/>
    </xf>
    <xf numFmtId="0" fontId="10" fillId="0" borderId="1" xfId="0" applyFont="1" applyBorder="1" applyAlignment="1">
      <alignment horizontal="center"/>
    </xf>
    <xf numFmtId="1" fontId="17" fillId="5" borderId="1" xfId="0" applyNumberFormat="1" applyFont="1" applyFill="1" applyBorder="1" applyAlignment="1">
      <alignment horizontal="center" vertical="center"/>
    </xf>
    <xf numFmtId="1" fontId="16" fillId="2" borderId="1" xfId="0" applyNumberFormat="1" applyFont="1" applyFill="1" applyBorder="1" applyAlignment="1">
      <alignment horizontal="center" vertical="center"/>
    </xf>
    <xf numFmtId="1" fontId="24" fillId="6" borderId="1" xfId="0" applyNumberFormat="1" applyFont="1" applyFill="1" applyBorder="1" applyAlignment="1">
      <alignment horizontal="center" vertical="center"/>
    </xf>
    <xf numFmtId="1" fontId="8" fillId="6" borderId="1" xfId="0" applyNumberFormat="1" applyFont="1" applyFill="1" applyBorder="1" applyAlignment="1">
      <alignment horizontal="center" vertical="center"/>
    </xf>
    <xf numFmtId="0" fontId="26" fillId="0" borderId="0" xfId="0" applyFont="1"/>
    <xf numFmtId="14" fontId="26" fillId="0" borderId="0" xfId="0" applyNumberFormat="1" applyFont="1"/>
    <xf numFmtId="0" fontId="32" fillId="0" borderId="0" xfId="0" applyFont="1"/>
    <xf numFmtId="165" fontId="0" fillId="0" borderId="0" xfId="0" applyNumberFormat="1" applyAlignment="1">
      <alignment horizontal="center" vertical="center"/>
    </xf>
    <xf numFmtId="4" fontId="0" fillId="0" borderId="0" xfId="0" applyNumberFormat="1" applyAlignment="1">
      <alignment horizontal="center" vertical="center"/>
    </xf>
    <xf numFmtId="0" fontId="6" fillId="11" borderId="1" xfId="0" applyFont="1" applyFill="1" applyBorder="1" applyAlignment="1">
      <alignment wrapText="1"/>
    </xf>
    <xf numFmtId="0" fontId="10" fillId="11" borderId="1" xfId="0" applyFont="1" applyFill="1" applyBorder="1" applyAlignment="1">
      <alignment horizontal="center"/>
    </xf>
    <xf numFmtId="0" fontId="8" fillId="11" borderId="1" xfId="0" applyFont="1" applyFill="1" applyBorder="1" applyAlignment="1">
      <alignment horizontal="center" vertical="center" wrapText="1"/>
    </xf>
    <xf numFmtId="0" fontId="10" fillId="11" borderId="1" xfId="0" applyFont="1" applyFill="1" applyBorder="1" applyAlignment="1">
      <alignment horizontal="center" vertical="center"/>
    </xf>
    <xf numFmtId="1" fontId="27" fillId="11" borderId="1" xfId="0" applyNumberFormat="1" applyFont="1" applyFill="1" applyBorder="1" applyAlignment="1">
      <alignment horizontal="center" vertical="center"/>
    </xf>
    <xf numFmtId="1" fontId="10" fillId="11" borderId="1" xfId="0" applyNumberFormat="1" applyFont="1" applyFill="1" applyBorder="1" applyAlignment="1">
      <alignment horizontal="center" vertical="center"/>
    </xf>
    <xf numFmtId="1" fontId="24" fillId="11" borderId="1" xfId="0" applyNumberFormat="1" applyFont="1" applyFill="1" applyBorder="1" applyAlignment="1">
      <alignment horizontal="center" vertical="center"/>
    </xf>
    <xf numFmtId="0" fontId="0" fillId="11" borderId="0" xfId="0" applyFill="1" applyAlignment="1">
      <alignment horizontal="center" vertical="center"/>
    </xf>
    <xf numFmtId="0" fontId="0" fillId="11" borderId="1" xfId="0" applyFill="1" applyBorder="1" applyAlignment="1">
      <alignment horizontal="center"/>
    </xf>
    <xf numFmtId="0" fontId="6" fillId="11" borderId="1" xfId="0" applyFont="1" applyFill="1" applyBorder="1"/>
    <xf numFmtId="1" fontId="8" fillId="11" borderId="1" xfId="0" applyNumberFormat="1" applyFont="1" applyFill="1" applyBorder="1" applyAlignment="1">
      <alignment horizontal="center" vertical="center" wrapText="1"/>
    </xf>
    <xf numFmtId="0" fontId="10" fillId="6" borderId="1" xfId="0" applyFont="1" applyFill="1" applyBorder="1" applyAlignment="1">
      <alignment horizontal="center" vertical="center"/>
    </xf>
    <xf numFmtId="165" fontId="5" fillId="2" borderId="1" xfId="2" applyNumberFormat="1" applyFont="1" applyFill="1" applyBorder="1" applyAlignment="1">
      <alignment vertical="center"/>
    </xf>
    <xf numFmtId="1" fontId="17" fillId="0" borderId="1" xfId="0" applyNumberFormat="1" applyFont="1" applyFill="1" applyBorder="1" applyAlignment="1">
      <alignment horizontal="center" vertical="center"/>
    </xf>
    <xf numFmtId="1" fontId="22" fillId="0" borderId="1" xfId="0" applyNumberFormat="1" applyFont="1" applyBorder="1" applyAlignment="1">
      <alignment horizontal="center" vertical="center"/>
    </xf>
    <xf numFmtId="164" fontId="11" fillId="0" borderId="0" xfId="0" applyNumberFormat="1" applyFont="1" applyBorder="1" applyAlignment="1">
      <alignment horizontal="center"/>
    </xf>
    <xf numFmtId="0" fontId="13" fillId="0" borderId="5" xfId="0" applyFont="1" applyFill="1" applyBorder="1" applyAlignment="1">
      <alignment horizontal="center" vertical="center"/>
    </xf>
    <xf numFmtId="0" fontId="13" fillId="0" borderId="8" xfId="0" applyFont="1" applyFill="1" applyBorder="1" applyAlignment="1">
      <alignment horizontal="center" vertical="center"/>
    </xf>
    <xf numFmtId="0" fontId="15" fillId="0" borderId="5" xfId="0" quotePrefix="1" applyFont="1" applyBorder="1" applyAlignment="1">
      <alignment horizontal="center" vertical="center" wrapText="1"/>
    </xf>
    <xf numFmtId="0" fontId="15" fillId="0" borderId="8" xfId="0" quotePrefix="1" applyFont="1" applyBorder="1" applyAlignment="1">
      <alignment horizontal="center" vertical="center" wrapText="1"/>
    </xf>
    <xf numFmtId="0" fontId="29" fillId="4" borderId="4" xfId="0" applyFont="1" applyFill="1" applyBorder="1" applyAlignment="1">
      <alignment horizontal="center"/>
    </xf>
    <xf numFmtId="0" fontId="29" fillId="4" borderId="2" xfId="0" applyFont="1" applyFill="1" applyBorder="1" applyAlignment="1">
      <alignment horizontal="center"/>
    </xf>
  </cellXfs>
  <cellStyles count="3">
    <cellStyle name="Comma" xfId="2" builtinId="3"/>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2800"/>
              <a:t>TOTAL AUTO CRIMES</a:t>
            </a:r>
          </a:p>
        </c:rich>
      </c:tx>
      <c:overlay val="0"/>
    </c:title>
    <c:autoTitleDeleted val="0"/>
    <c:plotArea>
      <c:layout/>
      <c:barChart>
        <c:barDir val="col"/>
        <c:grouping val="stacked"/>
        <c:varyColors val="0"/>
        <c:ser>
          <c:idx val="1"/>
          <c:order val="0"/>
          <c:tx>
            <c:strRef>
              <c:f>'Real Data'!$B$12</c:f>
              <c:strCache>
                <c:ptCount val="1"/>
                <c:pt idx="0">
                  <c:v>Auto Burglary</c:v>
                </c:pt>
              </c:strCache>
            </c:strRef>
          </c:tx>
          <c:invertIfNegative val="0"/>
          <c:dLbls>
            <c:spPr>
              <a:noFill/>
              <a:ln>
                <a:noFill/>
              </a:ln>
              <a:effectLst/>
            </c:spPr>
            <c:txPr>
              <a:bodyPr/>
              <a:lstStyle/>
              <a:p>
                <a:pPr>
                  <a:defRPr sz="12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'Real Data'!$C$2:$N$2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'Real Data'!$C$12:$N$12</c:f>
              <c:numCache>
                <c:formatCode>General</c:formatCode>
                <c:ptCount val="12"/>
                <c:pt idx="0">
                  <c:v>82</c:v>
                </c:pt>
                <c:pt idx="1">
                  <c:v>61</c:v>
                </c:pt>
                <c:pt idx="2" formatCode="0">
                  <c:v>69</c:v>
                </c:pt>
                <c:pt idx="3" formatCode="0">
                  <c:v>107</c:v>
                </c:pt>
                <c:pt idx="4" formatCode="0">
                  <c:v>103</c:v>
                </c:pt>
                <c:pt idx="5" formatCode="0">
                  <c:v>71</c:v>
                </c:pt>
                <c:pt idx="6">
                  <c:v>75</c:v>
                </c:pt>
                <c:pt idx="7">
                  <c:v>59</c:v>
                </c:pt>
              </c:numCache>
            </c:numRef>
          </c:val>
          <c:extLst>
            <c:ext xmlns:c16="http://schemas.microsoft.com/office/drawing/2014/chart" uri="{C3380CC4-5D6E-409C-BE32-E72D297353CC}">
              <c16:uniqueId val="{00000000-30A1-4DB3-B9DD-B157B13297B3}"/>
            </c:ext>
          </c:extLst>
        </c:ser>
        <c:ser>
          <c:idx val="2"/>
          <c:order val="1"/>
          <c:tx>
            <c:strRef>
              <c:f>'Real Data'!$B$13</c:f>
              <c:strCache>
                <c:ptCount val="1"/>
                <c:pt idx="0">
                  <c:v>Catalytic Converter</c:v>
                </c:pt>
              </c:strCache>
            </c:strRef>
          </c:tx>
          <c:invertIfNegative val="0"/>
          <c:dLbls>
            <c:dLbl>
              <c:idx val="11"/>
              <c:layout>
                <c:manualLayout>
                  <c:x val="7.8682911801713118E-17"/>
                  <c:y val="-2.743484224965805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0A1-4DB3-B9DD-B157B13297B3}"/>
                </c:ext>
              </c:extLst>
            </c:dLbl>
            <c:spPr>
              <a:noFill/>
              <a:ln>
                <a:noFill/>
              </a:ln>
              <a:effectLst/>
            </c:spPr>
            <c:txPr>
              <a:bodyPr anchor="t" anchorCtr="1"/>
              <a:lstStyle/>
              <a:p>
                <a:pPr>
                  <a:defRPr sz="12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'Real Data'!$C$2:$N$2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'Real Data'!$C$13:$N$13</c:f>
              <c:numCache>
                <c:formatCode>General</c:formatCode>
                <c:ptCount val="12"/>
                <c:pt idx="0">
                  <c:v>11</c:v>
                </c:pt>
                <c:pt idx="1">
                  <c:v>15</c:v>
                </c:pt>
                <c:pt idx="2" formatCode="#,##0">
                  <c:v>17</c:v>
                </c:pt>
                <c:pt idx="3" formatCode="#,##0">
                  <c:v>24</c:v>
                </c:pt>
                <c:pt idx="4" formatCode="#,##0">
                  <c:v>29</c:v>
                </c:pt>
                <c:pt idx="5" formatCode="#,##0">
                  <c:v>14</c:v>
                </c:pt>
                <c:pt idx="6">
                  <c:v>8</c:v>
                </c:pt>
                <c:pt idx="7">
                  <c:v>12</c:v>
                </c:pt>
              </c:numCache>
            </c:numRef>
          </c:val>
          <c:extLst>
            <c:ext xmlns:c16="http://schemas.microsoft.com/office/drawing/2014/chart" uri="{C3380CC4-5D6E-409C-BE32-E72D297353CC}">
              <c16:uniqueId val="{00000002-30A1-4DB3-B9DD-B157B13297B3}"/>
            </c:ext>
          </c:extLst>
        </c:ser>
        <c:ser>
          <c:idx val="3"/>
          <c:order val="2"/>
          <c:tx>
            <c:strRef>
              <c:f>'Real Data'!$B$14</c:f>
              <c:strCache>
                <c:ptCount val="1"/>
                <c:pt idx="0">
                  <c:v>Tire and Rim Theft</c:v>
                </c:pt>
              </c:strCache>
            </c:strRef>
          </c:tx>
          <c:invertIfNegative val="0"/>
          <c:dLbls>
            <c:dLbl>
              <c:idx val="1"/>
              <c:spPr/>
              <c:txPr>
                <a:bodyPr anchor="t" anchorCtr="0"/>
                <a:lstStyle/>
                <a:p>
                  <a:pPr>
                    <a:defRPr sz="1200"/>
                  </a:pPr>
                  <a:endParaRPr lang="en-US"/>
                </a:p>
              </c:txPr>
              <c:showLegendKey val="0"/>
              <c:showVal val="1"/>
              <c:showCatName val="0"/>
              <c:showSerName val="0"/>
              <c:showPercent val="0"/>
              <c:showBubbleSize val="0"/>
              <c:extLst>
                <c:ext xmlns:c16="http://schemas.microsoft.com/office/drawing/2014/chart" uri="{C3380CC4-5D6E-409C-BE32-E72D297353CC}">
                  <c16:uniqueId val="{00000003-30A1-4DB3-B9DD-B157B13297B3}"/>
                </c:ext>
              </c:extLst>
            </c:dLbl>
            <c:dLbl>
              <c:idx val="11"/>
              <c:layout>
                <c:manualLayout>
                  <c:x val="2.1459223841839782E-3"/>
                  <c:y val="8.2304526748971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0A1-4DB3-B9DD-B157B13297B3}"/>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'Real Data'!$C$2:$N$2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'Real Data'!$C$14:$N$14</c:f>
              <c:numCache>
                <c:formatCode>General</c:formatCode>
                <c:ptCount val="12"/>
                <c:pt idx="0">
                  <c:v>1</c:v>
                </c:pt>
                <c:pt idx="1">
                  <c:v>1</c:v>
                </c:pt>
                <c:pt idx="2">
                  <c:v>1</c:v>
                </c:pt>
                <c:pt idx="3">
                  <c:v>2</c:v>
                </c:pt>
                <c:pt idx="4">
                  <c:v>1</c:v>
                </c:pt>
                <c:pt idx="5">
                  <c:v>3</c:v>
                </c:pt>
                <c:pt idx="6">
                  <c:v>0</c:v>
                </c:pt>
                <c:pt idx="7">
                  <c:v>1</c:v>
                </c:pt>
              </c:numCache>
            </c:numRef>
          </c:val>
          <c:extLst>
            <c:ext xmlns:c16="http://schemas.microsoft.com/office/drawing/2014/chart" uri="{C3380CC4-5D6E-409C-BE32-E72D297353CC}">
              <c16:uniqueId val="{00000005-30A1-4DB3-B9DD-B157B13297B3}"/>
            </c:ext>
          </c:extLst>
        </c:ser>
        <c:dLbls>
          <c:showLegendKey val="0"/>
          <c:showVal val="0"/>
          <c:showCatName val="0"/>
          <c:showSerName val="0"/>
          <c:showPercent val="0"/>
          <c:showBubbleSize val="0"/>
        </c:dLbls>
        <c:gapWidth val="150"/>
        <c:overlap val="100"/>
        <c:axId val="98337152"/>
        <c:axId val="98338688"/>
      </c:barChart>
      <c:catAx>
        <c:axId val="98337152"/>
        <c:scaling>
          <c:orientation val="minMax"/>
        </c:scaling>
        <c:delete val="0"/>
        <c:axPos val="b"/>
        <c:numFmt formatCode="General" sourceLinked="1"/>
        <c:majorTickMark val="out"/>
        <c:minorTickMark val="none"/>
        <c:tickLblPos val="nextTo"/>
        <c:txPr>
          <a:bodyPr rot="-5400000" vert="horz"/>
          <a:lstStyle/>
          <a:p>
            <a:pPr>
              <a:defRPr sz="1400"/>
            </a:pPr>
            <a:endParaRPr lang="en-US"/>
          </a:p>
        </c:txPr>
        <c:crossAx val="98338688"/>
        <c:crosses val="autoZero"/>
        <c:auto val="1"/>
        <c:lblAlgn val="ctr"/>
        <c:lblOffset val="100"/>
        <c:noMultiLvlLbl val="0"/>
      </c:catAx>
      <c:valAx>
        <c:axId val="98338688"/>
        <c:scaling>
          <c:orientation val="minMax"/>
          <c:max val="200"/>
        </c:scaling>
        <c:delete val="0"/>
        <c:axPos val="l"/>
        <c:majorGridlines/>
        <c:numFmt formatCode="General" sourceLinked="1"/>
        <c:majorTickMark val="out"/>
        <c:minorTickMark val="none"/>
        <c:tickLblPos val="nextTo"/>
        <c:txPr>
          <a:bodyPr/>
          <a:lstStyle/>
          <a:p>
            <a:pPr>
              <a:defRPr sz="1600"/>
            </a:pPr>
            <a:endParaRPr lang="en-US"/>
          </a:p>
        </c:txPr>
        <c:crossAx val="98337152"/>
        <c:crosses val="autoZero"/>
        <c:crossBetween val="between"/>
      </c:valAx>
    </c:plotArea>
    <c:legend>
      <c:legendPos val="r"/>
      <c:overlay val="0"/>
      <c:txPr>
        <a:bodyPr/>
        <a:lstStyle/>
        <a:p>
          <a:pPr>
            <a:defRPr sz="1600"/>
          </a:pPr>
          <a:endParaRPr lang="en-US"/>
        </a:p>
      </c:txPr>
    </c:legend>
    <c:plotVisOnly val="1"/>
    <c:dispBlanksAs val="gap"/>
    <c:showDLblsOverMax val="0"/>
  </c:chart>
  <c:printSettings>
    <c:headerFooter/>
    <c:pageMargins b="0.75000000000001465" l="0.70000000000000062" r="0.70000000000000062" t="0.75000000000001465" header="0.30000000000000032" footer="0.30000000000000032"/>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2800"/>
              <a:t>Arrests &amp; Citations</a:t>
            </a:r>
          </a:p>
        </c:rich>
      </c:tx>
      <c:overlay val="0"/>
    </c:title>
    <c:autoTitleDeleted val="0"/>
    <c:plotArea>
      <c:layout>
        <c:manualLayout>
          <c:layoutTarget val="inner"/>
          <c:xMode val="edge"/>
          <c:yMode val="edge"/>
          <c:x val="0.11761720299432024"/>
          <c:y val="0.17060735152461412"/>
          <c:w val="0.56608653821809252"/>
          <c:h val="0.73155644138746345"/>
        </c:manualLayout>
      </c:layout>
      <c:barChart>
        <c:barDir val="col"/>
        <c:grouping val="stacked"/>
        <c:varyColors val="0"/>
        <c:ser>
          <c:idx val="2"/>
          <c:order val="1"/>
          <c:tx>
            <c:strRef>
              <c:f>'Real Data'!$B$44</c:f>
              <c:strCache>
                <c:ptCount val="1"/>
                <c:pt idx="0">
                  <c:v>Arrest by Citation</c:v>
                </c:pt>
              </c:strCache>
            </c:strRef>
          </c:tx>
          <c:invertIfNegative val="0"/>
          <c:dLbls>
            <c:spPr>
              <a:noFill/>
              <a:ln>
                <a:noFill/>
              </a:ln>
              <a:effectLst/>
            </c:spPr>
            <c:txPr>
              <a:bodyPr/>
              <a:lstStyle/>
              <a:p>
                <a:pPr>
                  <a:defRPr sz="12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'Real Data'!$C$2:$N$2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'Real Data'!$C$44:$N$44</c:f>
              <c:numCache>
                <c:formatCode>0</c:formatCode>
                <c:ptCount val="12"/>
                <c:pt idx="0">
                  <c:v>396</c:v>
                </c:pt>
                <c:pt idx="1">
                  <c:v>405</c:v>
                </c:pt>
                <c:pt idx="2">
                  <c:v>457</c:v>
                </c:pt>
                <c:pt idx="3">
                  <c:v>175</c:v>
                </c:pt>
                <c:pt idx="4">
                  <c:v>280</c:v>
                </c:pt>
                <c:pt idx="5">
                  <c:v>235</c:v>
                </c:pt>
                <c:pt idx="6">
                  <c:v>199</c:v>
                </c:pt>
                <c:pt idx="7">
                  <c:v>236</c:v>
                </c:pt>
              </c:numCache>
            </c:numRef>
          </c:val>
          <c:extLst>
            <c:ext xmlns:c16="http://schemas.microsoft.com/office/drawing/2014/chart" uri="{C3380CC4-5D6E-409C-BE32-E72D297353CC}">
              <c16:uniqueId val="{00000001-CE6B-4A7C-9A51-A0788F0B9FF0}"/>
            </c:ext>
          </c:extLst>
        </c:ser>
        <c:ser>
          <c:idx val="1"/>
          <c:order val="2"/>
          <c:tx>
            <c:strRef>
              <c:f>'Real Data'!$B$43</c:f>
              <c:strCache>
                <c:ptCount val="1"/>
                <c:pt idx="0">
                  <c:v>Misdemeanor</c:v>
                </c:pt>
              </c:strCache>
            </c:strRef>
          </c:tx>
          <c:invertIfNegative val="0"/>
          <c:dLbls>
            <c:spPr>
              <a:noFill/>
              <a:ln>
                <a:noFill/>
              </a:ln>
              <a:effectLst/>
            </c:spPr>
            <c:txPr>
              <a:bodyPr/>
              <a:lstStyle/>
              <a:p>
                <a:pPr>
                  <a:defRPr sz="12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'Real Data'!$C$2:$N$2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'Real Data'!$C$43:$N$43</c:f>
              <c:numCache>
                <c:formatCode>General</c:formatCode>
                <c:ptCount val="12"/>
                <c:pt idx="0">
                  <c:v>88</c:v>
                </c:pt>
                <c:pt idx="1">
                  <c:v>109</c:v>
                </c:pt>
                <c:pt idx="2">
                  <c:v>123</c:v>
                </c:pt>
                <c:pt idx="3" formatCode="0">
                  <c:v>90</c:v>
                </c:pt>
                <c:pt idx="4" formatCode="0">
                  <c:v>117</c:v>
                </c:pt>
                <c:pt idx="5" formatCode="0">
                  <c:v>142</c:v>
                </c:pt>
                <c:pt idx="6">
                  <c:v>108</c:v>
                </c:pt>
                <c:pt idx="7">
                  <c:v>127</c:v>
                </c:pt>
              </c:numCache>
            </c:numRef>
          </c:val>
          <c:extLst>
            <c:ext xmlns:c16="http://schemas.microsoft.com/office/drawing/2014/chart" uri="{C3380CC4-5D6E-409C-BE32-E72D297353CC}">
              <c16:uniqueId val="{00000002-CE6B-4A7C-9A51-A0788F0B9FF0}"/>
            </c:ext>
          </c:extLst>
        </c:ser>
        <c:ser>
          <c:idx val="0"/>
          <c:order val="3"/>
          <c:tx>
            <c:strRef>
              <c:f>'Real Data'!$B$42</c:f>
              <c:strCache>
                <c:ptCount val="1"/>
                <c:pt idx="0">
                  <c:v>Felony</c:v>
                </c:pt>
              </c:strCache>
            </c:strRef>
          </c:tx>
          <c:invertIfNegative val="0"/>
          <c:dLbls>
            <c:spPr>
              <a:noFill/>
              <a:ln>
                <a:noFill/>
              </a:ln>
              <a:effectLst/>
            </c:spPr>
            <c:txPr>
              <a:bodyPr/>
              <a:lstStyle/>
              <a:p>
                <a:pPr>
                  <a:defRPr sz="12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'Real Data'!$C$2:$N$2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'Real Data'!$C$42:$N$42</c:f>
              <c:numCache>
                <c:formatCode>General</c:formatCode>
                <c:ptCount val="12"/>
                <c:pt idx="0">
                  <c:v>38</c:v>
                </c:pt>
                <c:pt idx="1">
                  <c:v>26</c:v>
                </c:pt>
                <c:pt idx="2">
                  <c:v>41</c:v>
                </c:pt>
                <c:pt idx="3" formatCode="0">
                  <c:v>43</c:v>
                </c:pt>
                <c:pt idx="4" formatCode="0">
                  <c:v>38</c:v>
                </c:pt>
                <c:pt idx="5" formatCode="0">
                  <c:v>33</c:v>
                </c:pt>
                <c:pt idx="6">
                  <c:v>50</c:v>
                </c:pt>
                <c:pt idx="7">
                  <c:v>41</c:v>
                </c:pt>
              </c:numCache>
            </c:numRef>
          </c:val>
          <c:extLst>
            <c:ext xmlns:c16="http://schemas.microsoft.com/office/drawing/2014/chart" uri="{C3380CC4-5D6E-409C-BE32-E72D297353CC}">
              <c16:uniqueId val="{00000003-CE6B-4A7C-9A51-A0788F0B9FF0}"/>
            </c:ext>
          </c:extLst>
        </c:ser>
        <c:dLbls>
          <c:showLegendKey val="0"/>
          <c:showVal val="0"/>
          <c:showCatName val="0"/>
          <c:showSerName val="0"/>
          <c:showPercent val="0"/>
          <c:showBubbleSize val="0"/>
        </c:dLbls>
        <c:gapWidth val="150"/>
        <c:overlap val="100"/>
        <c:axId val="101559680"/>
        <c:axId val="101565568"/>
        <c:extLst>
          <c:ext xmlns:c15="http://schemas.microsoft.com/office/drawing/2012/chart" uri="{02D57815-91ED-43cb-92C2-25804820EDAC}">
            <c15:filteredBarSeries>
              <c15:ser>
                <c:idx val="3"/>
                <c:order val="0"/>
                <c:tx>
                  <c:strRef>
                    <c:extLst>
                      <c:ext uri="{02D57815-91ED-43cb-92C2-25804820EDAC}">
                        <c15:formulaRef>
                          <c15:sqref>'Real Data'!$B$45</c15:sqref>
                        </c15:formulaRef>
                      </c:ext>
                    </c:extLst>
                    <c:strCache>
                      <c:ptCount val="1"/>
                    </c:strCache>
                  </c:strRef>
                </c:tx>
                <c:invertIfNegative val="0"/>
                <c:dLbls>
                  <c:spPr>
                    <a:noFill/>
                    <a:ln>
                      <a:noFill/>
                    </a:ln>
                    <a:effectLst/>
                  </c:spPr>
                  <c:txPr>
                    <a:bodyPr/>
                    <a:lstStyle/>
                    <a:p>
                      <a:pPr>
                        <a:defRPr sz="1200"/>
                      </a:pPr>
                      <a:endParaRPr lang="en-US"/>
                    </a:p>
                  </c:txPr>
                  <c:showLegendKey val="0"/>
                  <c:showVal val="1"/>
                  <c:showCatName val="0"/>
                  <c:showSerName val="0"/>
                  <c:showPercent val="0"/>
                  <c:showBubbleSize val="0"/>
                  <c:showLeaderLines val="0"/>
                  <c:extLst>
                    <c:ext uri="{CE6537A1-D6FC-4f65-9D91-7224C49458BB}">
                      <c15:showLeaderLines val="0"/>
                    </c:ext>
                  </c:extLst>
                </c:dLbls>
                <c:cat>
                  <c:strRef>
                    <c:extLst>
                      <c:ext uri="{02D57815-91ED-43cb-92C2-25804820EDAC}">
                        <c15:formulaRef>
                          <c15:sqref>'Real Data'!$C$2:$N$2</c15:sqref>
                        </c15:formulaRef>
                      </c:ext>
                    </c:extLst>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extLst>
                      <c:ext uri="{02D57815-91ED-43cb-92C2-25804820EDAC}">
                        <c15:formulaRef>
                          <c15:sqref>'Real Data'!$C$45:$N$45</c15:sqref>
                        </c15:formulaRef>
                      </c:ext>
                    </c:extLst>
                    <c:numCache>
                      <c:formatCode>0</c:formatCode>
                      <c:ptCount val="12"/>
                    </c:numCache>
                  </c:numRef>
                </c:val>
                <c:extLst>
                  <c:ext xmlns:c16="http://schemas.microsoft.com/office/drawing/2014/chart" uri="{C3380CC4-5D6E-409C-BE32-E72D297353CC}">
                    <c16:uniqueId val="{00000000-CE6B-4A7C-9A51-A0788F0B9FF0}"/>
                  </c:ext>
                </c:extLst>
              </c15:ser>
            </c15:filteredBarSeries>
          </c:ext>
        </c:extLst>
      </c:barChart>
      <c:catAx>
        <c:axId val="101559680"/>
        <c:scaling>
          <c:orientation val="minMax"/>
        </c:scaling>
        <c:delete val="0"/>
        <c:axPos val="b"/>
        <c:numFmt formatCode="General" sourceLinked="1"/>
        <c:majorTickMark val="out"/>
        <c:minorTickMark val="none"/>
        <c:tickLblPos val="nextTo"/>
        <c:txPr>
          <a:bodyPr rot="-5400000" vert="horz"/>
          <a:lstStyle/>
          <a:p>
            <a:pPr>
              <a:defRPr sz="1400"/>
            </a:pPr>
            <a:endParaRPr lang="en-US"/>
          </a:p>
        </c:txPr>
        <c:crossAx val="101565568"/>
        <c:crosses val="autoZero"/>
        <c:auto val="1"/>
        <c:lblAlgn val="ctr"/>
        <c:lblOffset val="100"/>
        <c:noMultiLvlLbl val="0"/>
      </c:catAx>
      <c:valAx>
        <c:axId val="101565568"/>
        <c:scaling>
          <c:orientation val="minMax"/>
        </c:scaling>
        <c:delete val="0"/>
        <c:axPos val="l"/>
        <c:majorGridlines/>
        <c:numFmt formatCode="0" sourceLinked="1"/>
        <c:majorTickMark val="out"/>
        <c:minorTickMark val="none"/>
        <c:tickLblPos val="nextTo"/>
        <c:txPr>
          <a:bodyPr/>
          <a:lstStyle/>
          <a:p>
            <a:pPr>
              <a:defRPr sz="1400"/>
            </a:pPr>
            <a:endParaRPr lang="en-US"/>
          </a:p>
        </c:txPr>
        <c:crossAx val="101559680"/>
        <c:crosses val="autoZero"/>
        <c:crossBetween val="between"/>
      </c:valAx>
    </c:plotArea>
    <c:legend>
      <c:legendPos val="r"/>
      <c:overlay val="0"/>
      <c:txPr>
        <a:bodyPr/>
        <a:lstStyle/>
        <a:p>
          <a:pPr>
            <a:defRPr sz="1600"/>
          </a:pPr>
          <a:endParaRPr lang="en-US"/>
        </a:p>
      </c:txPr>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2800"/>
              <a:t>Electronic</a:t>
            </a:r>
            <a:r>
              <a:rPr lang="en-US" sz="2800" baseline="0"/>
              <a:t> Item Thefts</a:t>
            </a:r>
            <a:endParaRPr lang="en-US" sz="2800"/>
          </a:p>
        </c:rich>
      </c:tx>
      <c:overlay val="0"/>
    </c:title>
    <c:autoTitleDeleted val="0"/>
    <c:plotArea>
      <c:layout/>
      <c:barChart>
        <c:barDir val="col"/>
        <c:grouping val="stacked"/>
        <c:varyColors val="0"/>
        <c:ser>
          <c:idx val="0"/>
          <c:order val="0"/>
          <c:tx>
            <c:v>Theft By Snatching</c:v>
          </c:tx>
          <c:invertIfNegative val="0"/>
          <c:dLbls>
            <c:spPr>
              <a:noFill/>
              <a:ln>
                <a:noFill/>
              </a:ln>
              <a:effectLst/>
            </c:spPr>
            <c:txPr>
              <a:bodyPr/>
              <a:lstStyle/>
              <a:p>
                <a:pPr>
                  <a:defRPr sz="12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'Real Data'!$C$2:$N$2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'Real Data'!$C$46:$N$46</c:f>
              <c:numCache>
                <c:formatCode>General</c:formatCode>
                <c:ptCount val="12"/>
                <c:pt idx="0">
                  <c:v>45</c:v>
                </c:pt>
                <c:pt idx="1">
                  <c:v>29</c:v>
                </c:pt>
                <c:pt idx="2">
                  <c:v>32</c:v>
                </c:pt>
                <c:pt idx="3">
                  <c:v>27</c:v>
                </c:pt>
                <c:pt idx="4">
                  <c:v>43</c:v>
                </c:pt>
                <c:pt idx="5">
                  <c:v>51</c:v>
                </c:pt>
                <c:pt idx="6">
                  <c:v>82</c:v>
                </c:pt>
                <c:pt idx="7">
                  <c:v>71</c:v>
                </c:pt>
              </c:numCache>
            </c:numRef>
          </c:val>
          <c:extLst>
            <c:ext xmlns:c16="http://schemas.microsoft.com/office/drawing/2014/chart" uri="{C3380CC4-5D6E-409C-BE32-E72D297353CC}">
              <c16:uniqueId val="{00000000-7530-45E4-8E17-0DC0CD2E77FD}"/>
            </c:ext>
          </c:extLst>
        </c:ser>
        <c:ser>
          <c:idx val="1"/>
          <c:order val="1"/>
          <c:tx>
            <c:v>Theft By Force or Fear</c:v>
          </c:tx>
          <c:invertIfNegative val="0"/>
          <c:dLbls>
            <c:spPr>
              <a:noFill/>
              <a:ln>
                <a:noFill/>
              </a:ln>
              <a:effectLst/>
            </c:spPr>
            <c:txPr>
              <a:bodyPr/>
              <a:lstStyle/>
              <a:p>
                <a:pPr>
                  <a:defRPr sz="12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'Real Data'!$C$2:$N$2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'Real Data'!$C$47:$N$47</c:f>
              <c:numCache>
                <c:formatCode>General</c:formatCode>
                <c:ptCount val="12"/>
                <c:pt idx="0">
                  <c:v>18</c:v>
                </c:pt>
                <c:pt idx="1">
                  <c:v>9</c:v>
                </c:pt>
                <c:pt idx="2">
                  <c:v>17</c:v>
                </c:pt>
                <c:pt idx="3">
                  <c:v>14</c:v>
                </c:pt>
                <c:pt idx="4">
                  <c:v>11</c:v>
                </c:pt>
                <c:pt idx="5">
                  <c:v>30</c:v>
                </c:pt>
                <c:pt idx="6">
                  <c:v>25</c:v>
                </c:pt>
                <c:pt idx="7">
                  <c:v>17</c:v>
                </c:pt>
              </c:numCache>
            </c:numRef>
          </c:val>
          <c:extLst>
            <c:ext xmlns:c16="http://schemas.microsoft.com/office/drawing/2014/chart" uri="{C3380CC4-5D6E-409C-BE32-E72D297353CC}">
              <c16:uniqueId val="{00000001-7530-45E4-8E17-0DC0CD2E77FD}"/>
            </c:ext>
          </c:extLst>
        </c:ser>
        <c:dLbls>
          <c:showLegendKey val="0"/>
          <c:showVal val="0"/>
          <c:showCatName val="0"/>
          <c:showSerName val="0"/>
          <c:showPercent val="0"/>
          <c:showBubbleSize val="0"/>
        </c:dLbls>
        <c:gapWidth val="150"/>
        <c:overlap val="100"/>
        <c:axId val="101603968"/>
        <c:axId val="101622144"/>
      </c:barChart>
      <c:catAx>
        <c:axId val="101603968"/>
        <c:scaling>
          <c:orientation val="minMax"/>
        </c:scaling>
        <c:delete val="0"/>
        <c:axPos val="b"/>
        <c:numFmt formatCode="General" sourceLinked="1"/>
        <c:majorTickMark val="out"/>
        <c:minorTickMark val="none"/>
        <c:tickLblPos val="nextTo"/>
        <c:txPr>
          <a:bodyPr rot="-5400000" vert="horz"/>
          <a:lstStyle/>
          <a:p>
            <a:pPr>
              <a:defRPr sz="1400"/>
            </a:pPr>
            <a:endParaRPr lang="en-US"/>
          </a:p>
        </c:txPr>
        <c:crossAx val="101622144"/>
        <c:crosses val="autoZero"/>
        <c:auto val="1"/>
        <c:lblAlgn val="ctr"/>
        <c:lblOffset val="100"/>
        <c:noMultiLvlLbl val="0"/>
      </c:catAx>
      <c:valAx>
        <c:axId val="101622144"/>
        <c:scaling>
          <c:orientation val="minMax"/>
          <c:max val="150"/>
        </c:scaling>
        <c:delete val="0"/>
        <c:axPos val="l"/>
        <c:majorGridlines/>
        <c:numFmt formatCode="General" sourceLinked="1"/>
        <c:majorTickMark val="out"/>
        <c:minorTickMark val="none"/>
        <c:tickLblPos val="nextTo"/>
        <c:txPr>
          <a:bodyPr/>
          <a:lstStyle/>
          <a:p>
            <a:pPr>
              <a:defRPr sz="1400"/>
            </a:pPr>
            <a:endParaRPr lang="en-US"/>
          </a:p>
        </c:txPr>
        <c:crossAx val="101603968"/>
        <c:crosses val="autoZero"/>
        <c:crossBetween val="between"/>
      </c:valAx>
    </c:plotArea>
    <c:legend>
      <c:legendPos val="r"/>
      <c:overlay val="0"/>
      <c:txPr>
        <a:bodyPr/>
        <a:lstStyle/>
        <a:p>
          <a:pPr>
            <a:defRPr sz="1600"/>
          </a:pPr>
          <a:endParaRPr lang="en-US"/>
        </a:p>
      </c:txPr>
    </c:legend>
    <c:plotVisOnly val="1"/>
    <c:dispBlanksAs val="gap"/>
    <c:showDLblsOverMax val="0"/>
  </c:chart>
  <c:printSettings>
    <c:headerFooter/>
    <c:pageMargins b="0.75000000000001465" l="0.70000000000000062" r="0.70000000000000062" t="0.75000000000001465" header="0.30000000000000032" footer="0.30000000000000032"/>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2800"/>
              <a:t>Fare Evasion- CAD Data</a:t>
            </a:r>
          </a:p>
        </c:rich>
      </c:tx>
      <c:layout>
        <c:manualLayout>
          <c:xMode val="edge"/>
          <c:yMode val="edge"/>
          <c:x val="0.21515111099711881"/>
          <c:y val="1.3971118916706216E-2"/>
        </c:manualLayout>
      </c:layout>
      <c:overlay val="0"/>
    </c:title>
    <c:autoTitleDeleted val="0"/>
    <c:plotArea>
      <c:layout/>
      <c:barChart>
        <c:barDir val="col"/>
        <c:grouping val="clustered"/>
        <c:varyColors val="0"/>
        <c:ser>
          <c:idx val="0"/>
          <c:order val="0"/>
          <c:tx>
            <c:v>Fare Evasion CAD Data</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'Real Data'!$C$2:$N$2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'Real Data'!$C$48:$N$48</c:f>
              <c:numCache>
                <c:formatCode>0</c:formatCode>
                <c:ptCount val="12"/>
                <c:pt idx="0">
                  <c:v>363</c:v>
                </c:pt>
                <c:pt idx="1">
                  <c:v>365</c:v>
                </c:pt>
                <c:pt idx="2" formatCode="General">
                  <c:v>406</c:v>
                </c:pt>
                <c:pt idx="3">
                  <c:v>155</c:v>
                </c:pt>
                <c:pt idx="4" formatCode="General">
                  <c:v>237</c:v>
                </c:pt>
                <c:pt idx="5">
                  <c:v>204</c:v>
                </c:pt>
                <c:pt idx="6">
                  <c:v>169</c:v>
                </c:pt>
                <c:pt idx="7">
                  <c:v>202</c:v>
                </c:pt>
              </c:numCache>
            </c:numRef>
          </c:val>
          <c:extLst>
            <c:ext xmlns:c16="http://schemas.microsoft.com/office/drawing/2014/chart" uri="{C3380CC4-5D6E-409C-BE32-E72D297353CC}">
              <c16:uniqueId val="{00000000-8759-45F3-9AF8-88FBB9BE4D5D}"/>
            </c:ext>
          </c:extLst>
        </c:ser>
        <c:dLbls>
          <c:showLegendKey val="0"/>
          <c:showVal val="0"/>
          <c:showCatName val="0"/>
          <c:showSerName val="0"/>
          <c:showPercent val="0"/>
          <c:showBubbleSize val="0"/>
        </c:dLbls>
        <c:gapWidth val="150"/>
        <c:axId val="106963712"/>
        <c:axId val="106965248"/>
      </c:barChart>
      <c:catAx>
        <c:axId val="106963712"/>
        <c:scaling>
          <c:orientation val="minMax"/>
        </c:scaling>
        <c:delete val="0"/>
        <c:axPos val="b"/>
        <c:numFmt formatCode="General" sourceLinked="1"/>
        <c:majorTickMark val="out"/>
        <c:minorTickMark val="none"/>
        <c:tickLblPos val="nextTo"/>
        <c:txPr>
          <a:bodyPr rot="-5400000" vert="horz"/>
          <a:lstStyle/>
          <a:p>
            <a:pPr>
              <a:defRPr sz="1400"/>
            </a:pPr>
            <a:endParaRPr lang="en-US"/>
          </a:p>
        </c:txPr>
        <c:crossAx val="106965248"/>
        <c:crosses val="autoZero"/>
        <c:auto val="1"/>
        <c:lblAlgn val="ctr"/>
        <c:lblOffset val="100"/>
        <c:noMultiLvlLbl val="0"/>
      </c:catAx>
      <c:valAx>
        <c:axId val="106965248"/>
        <c:scaling>
          <c:orientation val="minMax"/>
          <c:max val="500"/>
          <c:min val="100"/>
        </c:scaling>
        <c:delete val="0"/>
        <c:axPos val="l"/>
        <c:majorGridlines/>
        <c:numFmt formatCode="0" sourceLinked="1"/>
        <c:majorTickMark val="out"/>
        <c:minorTickMark val="none"/>
        <c:tickLblPos val="nextTo"/>
        <c:txPr>
          <a:bodyPr/>
          <a:lstStyle/>
          <a:p>
            <a:pPr>
              <a:defRPr sz="1400"/>
            </a:pPr>
            <a:endParaRPr lang="en-US"/>
          </a:p>
        </c:txPr>
        <c:crossAx val="106963712"/>
        <c:crosses val="autoZero"/>
        <c:crossBetween val="between"/>
      </c:valAx>
    </c:plotArea>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2800"/>
              <a:t>Total</a:t>
            </a:r>
            <a:r>
              <a:rPr lang="en-US" sz="2800" baseline="0"/>
              <a:t> Calls To ISRC (Dispatch)</a:t>
            </a:r>
            <a:endParaRPr lang="en-US" sz="2800"/>
          </a:p>
        </c:rich>
      </c:tx>
      <c:overlay val="0"/>
    </c:title>
    <c:autoTitleDeleted val="0"/>
    <c:plotArea>
      <c:layout/>
      <c:barChart>
        <c:barDir val="col"/>
        <c:grouping val="stacked"/>
        <c:varyColors val="0"/>
        <c:ser>
          <c:idx val="0"/>
          <c:order val="0"/>
          <c:tx>
            <c:v>Tri Tech Events</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'Real Data'!$C$2:$N$2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'Real Data'!$C$49:$N$49</c:f>
              <c:numCache>
                <c:formatCode>General</c:formatCode>
                <c:ptCount val="12"/>
                <c:pt idx="0">
                  <c:v>6941</c:v>
                </c:pt>
                <c:pt idx="1">
                  <c:v>6222</c:v>
                </c:pt>
                <c:pt idx="2">
                  <c:v>7349</c:v>
                </c:pt>
                <c:pt idx="3">
                  <c:v>6418</c:v>
                </c:pt>
                <c:pt idx="4">
                  <c:v>6723</c:v>
                </c:pt>
                <c:pt idx="5">
                  <c:v>6729</c:v>
                </c:pt>
                <c:pt idx="6">
                  <c:v>6529</c:v>
                </c:pt>
                <c:pt idx="7">
                  <c:v>7168</c:v>
                </c:pt>
              </c:numCache>
            </c:numRef>
          </c:val>
          <c:extLst>
            <c:ext xmlns:c16="http://schemas.microsoft.com/office/drawing/2014/chart" uri="{C3380CC4-5D6E-409C-BE32-E72D297353CC}">
              <c16:uniqueId val="{00000001-A2F0-4BD1-95C7-CE99B32593F5}"/>
            </c:ext>
          </c:extLst>
        </c:ser>
        <c:dLbls>
          <c:showLegendKey val="0"/>
          <c:showVal val="0"/>
          <c:showCatName val="0"/>
          <c:showSerName val="0"/>
          <c:showPercent val="0"/>
          <c:showBubbleSize val="0"/>
        </c:dLbls>
        <c:gapWidth val="150"/>
        <c:overlap val="100"/>
        <c:axId val="107005056"/>
        <c:axId val="107006592"/>
      </c:barChart>
      <c:catAx>
        <c:axId val="107005056"/>
        <c:scaling>
          <c:orientation val="minMax"/>
        </c:scaling>
        <c:delete val="0"/>
        <c:axPos val="b"/>
        <c:numFmt formatCode="General" sourceLinked="1"/>
        <c:majorTickMark val="out"/>
        <c:minorTickMark val="none"/>
        <c:tickLblPos val="nextTo"/>
        <c:txPr>
          <a:bodyPr rot="-5400000" vert="horz"/>
          <a:lstStyle/>
          <a:p>
            <a:pPr>
              <a:defRPr sz="1400"/>
            </a:pPr>
            <a:endParaRPr lang="en-US"/>
          </a:p>
        </c:txPr>
        <c:crossAx val="107006592"/>
        <c:crosses val="autoZero"/>
        <c:auto val="1"/>
        <c:lblAlgn val="ctr"/>
        <c:lblOffset val="100"/>
        <c:noMultiLvlLbl val="0"/>
      </c:catAx>
      <c:valAx>
        <c:axId val="107006592"/>
        <c:scaling>
          <c:orientation val="minMax"/>
        </c:scaling>
        <c:delete val="0"/>
        <c:axPos val="l"/>
        <c:majorGridlines/>
        <c:numFmt formatCode="General" sourceLinked="1"/>
        <c:majorTickMark val="out"/>
        <c:minorTickMark val="none"/>
        <c:tickLblPos val="nextTo"/>
        <c:txPr>
          <a:bodyPr/>
          <a:lstStyle/>
          <a:p>
            <a:pPr>
              <a:defRPr sz="1400"/>
            </a:pPr>
            <a:endParaRPr lang="en-US"/>
          </a:p>
        </c:txPr>
        <c:crossAx val="107005056"/>
        <c:crosses val="autoZero"/>
        <c:crossBetween val="between"/>
      </c:valAx>
    </c:plotArea>
    <c:legend>
      <c:legendPos val="r"/>
      <c:overlay val="0"/>
      <c:txPr>
        <a:bodyPr/>
        <a:lstStyle/>
        <a:p>
          <a:pPr>
            <a:defRPr sz="1600"/>
          </a:pPr>
          <a:endParaRPr lang="en-US"/>
        </a:p>
      </c:txPr>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2800"/>
              <a:t>DD Open Cases &amp; % Closed</a:t>
            </a:r>
          </a:p>
        </c:rich>
      </c:tx>
      <c:overlay val="0"/>
    </c:title>
    <c:autoTitleDeleted val="0"/>
    <c:plotArea>
      <c:layout>
        <c:manualLayout>
          <c:layoutTarget val="inner"/>
          <c:xMode val="edge"/>
          <c:yMode val="edge"/>
          <c:x val="8.1319283618957489E-2"/>
          <c:y val="0.18007924009498821"/>
          <c:w val="0.54494529092956578"/>
          <c:h val="0.66519610048743905"/>
        </c:manualLayout>
      </c:layout>
      <c:barChart>
        <c:barDir val="col"/>
        <c:grouping val="stacked"/>
        <c:varyColors val="0"/>
        <c:ser>
          <c:idx val="1"/>
          <c:order val="0"/>
          <c:tx>
            <c:strRef>
              <c:f>'Real Data'!$B$21</c:f>
              <c:strCache>
                <c:ptCount val="1"/>
                <c:pt idx="0">
                  <c:v>New Cases</c:v>
                </c:pt>
              </c:strCache>
            </c:strRef>
          </c:tx>
          <c:invertIfNegative val="0"/>
          <c:dLbls>
            <c:spPr>
              <a:noFill/>
              <a:ln>
                <a:noFill/>
              </a:ln>
              <a:effectLst/>
            </c:spPr>
            <c:txPr>
              <a:bodyPr/>
              <a:lstStyle/>
              <a:p>
                <a:pPr>
                  <a:defRPr sz="12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'Real Data'!$C$2:$N$2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'Real Data'!$C$21:$N$21</c:f>
              <c:numCache>
                <c:formatCode>General</c:formatCode>
                <c:ptCount val="12"/>
                <c:pt idx="0">
                  <c:v>139</c:v>
                </c:pt>
                <c:pt idx="1">
                  <c:v>137</c:v>
                </c:pt>
                <c:pt idx="2">
                  <c:v>174</c:v>
                </c:pt>
                <c:pt idx="3">
                  <c:v>162</c:v>
                </c:pt>
                <c:pt idx="4">
                  <c:v>164</c:v>
                </c:pt>
                <c:pt idx="5">
                  <c:v>150</c:v>
                </c:pt>
                <c:pt idx="6">
                  <c:v>196</c:v>
                </c:pt>
                <c:pt idx="7">
                  <c:v>207</c:v>
                </c:pt>
              </c:numCache>
            </c:numRef>
          </c:val>
          <c:extLst>
            <c:ext xmlns:c16="http://schemas.microsoft.com/office/drawing/2014/chart" uri="{C3380CC4-5D6E-409C-BE32-E72D297353CC}">
              <c16:uniqueId val="{00000000-2A42-41F2-9902-A2AD68EE1406}"/>
            </c:ext>
          </c:extLst>
        </c:ser>
        <c:ser>
          <c:idx val="0"/>
          <c:order val="1"/>
          <c:tx>
            <c:strRef>
              <c:f>'Real Data'!$B$20</c:f>
              <c:strCache>
                <c:ptCount val="1"/>
                <c:pt idx="0">
                  <c:v>Cases in Det  Que</c:v>
                </c:pt>
              </c:strCache>
            </c:strRef>
          </c:tx>
          <c:invertIfNegative val="0"/>
          <c:dLbls>
            <c:spPr>
              <a:noFill/>
              <a:ln>
                <a:noFill/>
              </a:ln>
              <a:effectLst/>
            </c:spPr>
            <c:txPr>
              <a:bodyPr/>
              <a:lstStyle/>
              <a:p>
                <a:pPr>
                  <a:defRPr sz="12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'Real Data'!$C$2:$N$2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'Real Data'!$C$20:$N$20</c:f>
              <c:numCache>
                <c:formatCode>General</c:formatCode>
                <c:ptCount val="12"/>
                <c:pt idx="0">
                  <c:v>72</c:v>
                </c:pt>
                <c:pt idx="1">
                  <c:v>74</c:v>
                </c:pt>
                <c:pt idx="2">
                  <c:v>105</c:v>
                </c:pt>
                <c:pt idx="3">
                  <c:v>95</c:v>
                </c:pt>
                <c:pt idx="4">
                  <c:v>102</c:v>
                </c:pt>
                <c:pt idx="5">
                  <c:v>45</c:v>
                </c:pt>
                <c:pt idx="6">
                  <c:v>114</c:v>
                </c:pt>
                <c:pt idx="7">
                  <c:v>106</c:v>
                </c:pt>
              </c:numCache>
            </c:numRef>
          </c:val>
          <c:extLst>
            <c:ext xmlns:c16="http://schemas.microsoft.com/office/drawing/2014/chart" uri="{C3380CC4-5D6E-409C-BE32-E72D297353CC}">
              <c16:uniqueId val="{00000001-2A42-41F2-9902-A2AD68EE1406}"/>
            </c:ext>
          </c:extLst>
        </c:ser>
        <c:dLbls>
          <c:showLegendKey val="0"/>
          <c:showVal val="0"/>
          <c:showCatName val="0"/>
          <c:showSerName val="0"/>
          <c:showPercent val="0"/>
          <c:showBubbleSize val="0"/>
        </c:dLbls>
        <c:gapWidth val="150"/>
        <c:overlap val="100"/>
        <c:axId val="107059456"/>
        <c:axId val="107069440"/>
      </c:barChart>
      <c:lineChart>
        <c:grouping val="standard"/>
        <c:varyColors val="0"/>
        <c:ser>
          <c:idx val="2"/>
          <c:order val="2"/>
          <c:tx>
            <c:strRef>
              <c:f>'Real Data'!$B$23</c:f>
              <c:strCache>
                <c:ptCount val="1"/>
                <c:pt idx="0">
                  <c:v>Cumulative % of Cases Closed</c:v>
                </c:pt>
              </c:strCache>
            </c:strRef>
          </c:tx>
          <c:spPr>
            <a:ln w="44450"/>
          </c:spPr>
          <c:marker>
            <c:symbol val="none"/>
          </c:marker>
          <c:cat>
            <c:strRef>
              <c:f>'Real Data'!$C$2:$N$2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'Real Data'!$C$23:$N$23</c:f>
              <c:numCache>
                <c:formatCode>0%</c:formatCode>
                <c:ptCount val="12"/>
                <c:pt idx="0">
                  <c:v>0.27225130890052357</c:v>
                </c:pt>
                <c:pt idx="1">
                  <c:v>0.34761904761904761</c:v>
                </c:pt>
                <c:pt idx="2">
                  <c:v>0.25321888412017168</c:v>
                </c:pt>
                <c:pt idx="3">
                  <c:v>0.26027397260273971</c:v>
                </c:pt>
                <c:pt idx="4">
                  <c:v>0.27433628318584069</c:v>
                </c:pt>
                <c:pt idx="5">
                  <c:v>0.2890995260663507</c:v>
                </c:pt>
                <c:pt idx="6">
                  <c:v>0.20647773279352227</c:v>
                </c:pt>
                <c:pt idx="7">
                  <c:v>0.21590909090909091</c:v>
                </c:pt>
              </c:numCache>
            </c:numRef>
          </c:val>
          <c:smooth val="0"/>
          <c:extLst>
            <c:ext xmlns:c16="http://schemas.microsoft.com/office/drawing/2014/chart" uri="{C3380CC4-5D6E-409C-BE32-E72D297353CC}">
              <c16:uniqueId val="{00000002-2A42-41F2-9902-A2AD68EE1406}"/>
            </c:ext>
          </c:extLst>
        </c:ser>
        <c:dLbls>
          <c:showLegendKey val="0"/>
          <c:showVal val="0"/>
          <c:showCatName val="0"/>
          <c:showSerName val="0"/>
          <c:showPercent val="0"/>
          <c:showBubbleSize val="0"/>
        </c:dLbls>
        <c:marker val="1"/>
        <c:smooth val="0"/>
        <c:axId val="107070976"/>
        <c:axId val="107072512"/>
      </c:lineChart>
      <c:catAx>
        <c:axId val="107059456"/>
        <c:scaling>
          <c:orientation val="minMax"/>
        </c:scaling>
        <c:delete val="0"/>
        <c:axPos val="b"/>
        <c:numFmt formatCode="@" sourceLinked="0"/>
        <c:majorTickMark val="out"/>
        <c:minorTickMark val="none"/>
        <c:tickLblPos val="nextTo"/>
        <c:txPr>
          <a:bodyPr rot="-5400000" vert="horz"/>
          <a:lstStyle/>
          <a:p>
            <a:pPr>
              <a:defRPr sz="1400"/>
            </a:pPr>
            <a:endParaRPr lang="en-US"/>
          </a:p>
        </c:txPr>
        <c:crossAx val="107069440"/>
        <c:crosses val="autoZero"/>
        <c:auto val="1"/>
        <c:lblAlgn val="ctr"/>
        <c:lblOffset val="100"/>
        <c:noMultiLvlLbl val="0"/>
      </c:catAx>
      <c:valAx>
        <c:axId val="107069440"/>
        <c:scaling>
          <c:orientation val="minMax"/>
        </c:scaling>
        <c:delete val="0"/>
        <c:axPos val="l"/>
        <c:majorGridlines/>
        <c:numFmt formatCode="General" sourceLinked="1"/>
        <c:majorTickMark val="out"/>
        <c:minorTickMark val="none"/>
        <c:tickLblPos val="nextTo"/>
        <c:txPr>
          <a:bodyPr/>
          <a:lstStyle/>
          <a:p>
            <a:pPr>
              <a:defRPr sz="1400"/>
            </a:pPr>
            <a:endParaRPr lang="en-US"/>
          </a:p>
        </c:txPr>
        <c:crossAx val="107059456"/>
        <c:crosses val="autoZero"/>
        <c:crossBetween val="between"/>
      </c:valAx>
      <c:catAx>
        <c:axId val="107070976"/>
        <c:scaling>
          <c:orientation val="minMax"/>
        </c:scaling>
        <c:delete val="1"/>
        <c:axPos val="b"/>
        <c:numFmt formatCode="General" sourceLinked="1"/>
        <c:majorTickMark val="out"/>
        <c:minorTickMark val="none"/>
        <c:tickLblPos val="none"/>
        <c:crossAx val="107072512"/>
        <c:crosses val="autoZero"/>
        <c:auto val="1"/>
        <c:lblAlgn val="ctr"/>
        <c:lblOffset val="100"/>
        <c:noMultiLvlLbl val="0"/>
      </c:catAx>
      <c:valAx>
        <c:axId val="107072512"/>
        <c:scaling>
          <c:orientation val="minMax"/>
        </c:scaling>
        <c:delete val="0"/>
        <c:axPos val="r"/>
        <c:numFmt formatCode="0%" sourceLinked="1"/>
        <c:majorTickMark val="out"/>
        <c:minorTickMark val="none"/>
        <c:tickLblPos val="nextTo"/>
        <c:txPr>
          <a:bodyPr/>
          <a:lstStyle/>
          <a:p>
            <a:pPr>
              <a:defRPr sz="1000"/>
            </a:pPr>
            <a:endParaRPr lang="en-US"/>
          </a:p>
        </c:txPr>
        <c:crossAx val="107070976"/>
        <c:crosses val="max"/>
        <c:crossBetween val="between"/>
      </c:valAx>
    </c:plotArea>
    <c:legend>
      <c:legendPos val="r"/>
      <c:overlay val="0"/>
      <c:txPr>
        <a:bodyPr/>
        <a:lstStyle/>
        <a:p>
          <a:pPr>
            <a:defRPr sz="1200"/>
          </a:pPr>
          <a:endParaRPr lang="en-US"/>
        </a:p>
      </c:txPr>
    </c:legend>
    <c:plotVisOnly val="1"/>
    <c:dispBlanksAs val="gap"/>
    <c:showDLblsOverMax val="0"/>
  </c:chart>
  <c:txPr>
    <a:bodyPr/>
    <a:lstStyle/>
    <a:p>
      <a:pPr>
        <a:defRPr sz="800"/>
      </a:pPr>
      <a:endParaRPr lang="en-US"/>
    </a:p>
  </c:txPr>
  <c:printSettings>
    <c:headerFooter/>
    <c:pageMargins b="0.75000000000001465" l="0.70000000000000062" r="0.70000000000000062" t="0.75000000000001465"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2800"/>
              <a:t>Staffing Vacancies</a:t>
            </a:r>
          </a:p>
        </c:rich>
      </c:tx>
      <c:overlay val="0"/>
    </c:title>
    <c:autoTitleDeleted val="0"/>
    <c:plotArea>
      <c:layout>
        <c:manualLayout>
          <c:layoutTarget val="inner"/>
          <c:xMode val="edge"/>
          <c:yMode val="edge"/>
          <c:x val="7.9745728911823924E-2"/>
          <c:y val="0.15351228823670413"/>
          <c:w val="0.54514553565921764"/>
          <c:h val="0.70946769050562897"/>
        </c:manualLayout>
      </c:layout>
      <c:lineChart>
        <c:grouping val="standard"/>
        <c:varyColors val="0"/>
        <c:ser>
          <c:idx val="0"/>
          <c:order val="0"/>
          <c:tx>
            <c:strRef>
              <c:f>'Real Data'!$B$28</c:f>
              <c:strCache>
                <c:ptCount val="1"/>
                <c:pt idx="0">
                  <c:v>Police Officer Vacancies</c:v>
                </c:pt>
              </c:strCache>
            </c:strRef>
          </c:tx>
          <c:spPr>
            <a:ln w="41275"/>
          </c:spPr>
          <c:cat>
            <c:strRef>
              <c:f>'Real Data'!$C$2:$N$2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'Real Data'!$C$28:$N$28</c:f>
              <c:numCache>
                <c:formatCode>General</c:formatCode>
                <c:ptCount val="12"/>
                <c:pt idx="0">
                  <c:v>38</c:v>
                </c:pt>
                <c:pt idx="1">
                  <c:v>33</c:v>
                </c:pt>
                <c:pt idx="2">
                  <c:v>32</c:v>
                </c:pt>
                <c:pt idx="3">
                  <c:v>32</c:v>
                </c:pt>
                <c:pt idx="4">
                  <c:v>29</c:v>
                </c:pt>
                <c:pt idx="5">
                  <c:v>25</c:v>
                </c:pt>
                <c:pt idx="6">
                  <c:v>20</c:v>
                </c:pt>
                <c:pt idx="7">
                  <c:v>22</c:v>
                </c:pt>
              </c:numCache>
            </c:numRef>
          </c:val>
          <c:smooth val="0"/>
          <c:extLst>
            <c:ext xmlns:c16="http://schemas.microsoft.com/office/drawing/2014/chart" uri="{C3380CC4-5D6E-409C-BE32-E72D297353CC}">
              <c16:uniqueId val="{00000000-9C0C-42F4-B159-15B17D1C40F8}"/>
            </c:ext>
          </c:extLst>
        </c:ser>
        <c:ser>
          <c:idx val="1"/>
          <c:order val="1"/>
          <c:tx>
            <c:strRef>
              <c:f>'Real Data'!$B$29</c:f>
              <c:strCache>
                <c:ptCount val="1"/>
                <c:pt idx="0">
                  <c:v>CSO  Vacancies</c:v>
                </c:pt>
              </c:strCache>
            </c:strRef>
          </c:tx>
          <c:cat>
            <c:strRef>
              <c:f>'Real Data'!$C$2:$N$2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'Real Data'!$C$29:$N$29</c:f>
              <c:numCache>
                <c:formatCode>General</c:formatCode>
                <c:ptCount val="12"/>
                <c:pt idx="0">
                  <c:v>17</c:v>
                </c:pt>
                <c:pt idx="1">
                  <c:v>18</c:v>
                </c:pt>
                <c:pt idx="2">
                  <c:v>18</c:v>
                </c:pt>
                <c:pt idx="3">
                  <c:v>18</c:v>
                </c:pt>
                <c:pt idx="4">
                  <c:v>18</c:v>
                </c:pt>
                <c:pt idx="5">
                  <c:v>19</c:v>
                </c:pt>
                <c:pt idx="6">
                  <c:v>20</c:v>
                </c:pt>
                <c:pt idx="7">
                  <c:v>21</c:v>
                </c:pt>
              </c:numCache>
            </c:numRef>
          </c:val>
          <c:smooth val="0"/>
          <c:extLst>
            <c:ext xmlns:c16="http://schemas.microsoft.com/office/drawing/2014/chart" uri="{C3380CC4-5D6E-409C-BE32-E72D297353CC}">
              <c16:uniqueId val="{00000001-9C0C-42F4-B159-15B17D1C40F8}"/>
            </c:ext>
          </c:extLst>
        </c:ser>
        <c:ser>
          <c:idx val="2"/>
          <c:order val="2"/>
          <c:tx>
            <c:strRef>
              <c:f>'Real Data'!$B$30</c:f>
              <c:strCache>
                <c:ptCount val="1"/>
                <c:pt idx="0">
                  <c:v>Dispatcher Vacancies</c:v>
                </c:pt>
              </c:strCache>
            </c:strRef>
          </c:tx>
          <c:marker>
            <c:symbol val="x"/>
            <c:size val="5"/>
          </c:marker>
          <c:cat>
            <c:strRef>
              <c:f>'Real Data'!$C$2:$N$2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'Real Data'!$C$30:$N$30</c:f>
              <c:numCache>
                <c:formatCode>General</c:formatCode>
                <c:ptCount val="12"/>
                <c:pt idx="0">
                  <c:v>0</c:v>
                </c:pt>
                <c:pt idx="1">
                  <c:v>2</c:v>
                </c:pt>
                <c:pt idx="2">
                  <c:v>0</c:v>
                </c:pt>
                <c:pt idx="3">
                  <c:v>1</c:v>
                </c:pt>
                <c:pt idx="4">
                  <c:v>1</c:v>
                </c:pt>
                <c:pt idx="5">
                  <c:v>3</c:v>
                </c:pt>
                <c:pt idx="6">
                  <c:v>2</c:v>
                </c:pt>
                <c:pt idx="7">
                  <c:v>2</c:v>
                </c:pt>
              </c:numCache>
            </c:numRef>
          </c:val>
          <c:smooth val="0"/>
          <c:extLst>
            <c:ext xmlns:c16="http://schemas.microsoft.com/office/drawing/2014/chart" uri="{C3380CC4-5D6E-409C-BE32-E72D297353CC}">
              <c16:uniqueId val="{00000002-9C0C-42F4-B159-15B17D1C40F8}"/>
            </c:ext>
          </c:extLst>
        </c:ser>
        <c:ser>
          <c:idx val="3"/>
          <c:order val="3"/>
          <c:tx>
            <c:strRef>
              <c:f>'Real Data'!$B$31</c:f>
              <c:strCache>
                <c:ptCount val="1"/>
                <c:pt idx="0">
                  <c:v> Admin Specialist Vacancies</c:v>
                </c:pt>
              </c:strCache>
            </c:strRef>
          </c:tx>
          <c:marker>
            <c:symbol val="circle"/>
            <c:size val="5"/>
          </c:marker>
          <c:cat>
            <c:strRef>
              <c:f>'Real Data'!$C$2:$N$2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'Real Data'!$C$31:$N$31</c:f>
              <c:numCache>
                <c:formatCode>General</c:formatCode>
                <c:ptCount val="12"/>
                <c:pt idx="0">
                  <c:v>1</c:v>
                </c:pt>
                <c:pt idx="1">
                  <c:v>1</c:v>
                </c:pt>
                <c:pt idx="2">
                  <c:v>2</c:v>
                </c:pt>
                <c:pt idx="3">
                  <c:v>2</c:v>
                </c:pt>
                <c:pt idx="4">
                  <c:v>2</c:v>
                </c:pt>
                <c:pt idx="5">
                  <c:v>2</c:v>
                </c:pt>
                <c:pt idx="6">
                  <c:v>2</c:v>
                </c:pt>
                <c:pt idx="7">
                  <c:v>2</c:v>
                </c:pt>
              </c:numCache>
            </c:numRef>
          </c:val>
          <c:smooth val="0"/>
          <c:extLst>
            <c:ext xmlns:c16="http://schemas.microsoft.com/office/drawing/2014/chart" uri="{C3380CC4-5D6E-409C-BE32-E72D297353CC}">
              <c16:uniqueId val="{00000003-9C0C-42F4-B159-15B17D1C40F8}"/>
            </c:ext>
          </c:extLst>
        </c:ser>
        <c:ser>
          <c:idx val="4"/>
          <c:order val="4"/>
          <c:tx>
            <c:strRef>
              <c:f>'Real Data'!$B$32</c:f>
              <c:strCache>
                <c:ptCount val="1"/>
                <c:pt idx="0">
                  <c:v>RPG Vacancies</c:v>
                </c:pt>
              </c:strCache>
            </c:strRef>
          </c:tx>
          <c:cat>
            <c:strRef>
              <c:f>'Real Data'!$C$2:$N$2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'Real Data'!$C$32:$N$32</c:f>
              <c:numCache>
                <c:formatCode>General</c:formatCode>
                <c:ptCount val="12"/>
                <c:pt idx="0">
                  <c:v>3</c:v>
                </c:pt>
                <c:pt idx="1">
                  <c:v>3</c:v>
                </c:pt>
                <c:pt idx="2">
                  <c:v>3</c:v>
                </c:pt>
                <c:pt idx="3">
                  <c:v>3</c:v>
                </c:pt>
                <c:pt idx="4">
                  <c:v>3</c:v>
                </c:pt>
                <c:pt idx="5">
                  <c:v>3</c:v>
                </c:pt>
                <c:pt idx="6">
                  <c:v>3</c:v>
                </c:pt>
                <c:pt idx="7">
                  <c:v>3</c:v>
                </c:pt>
              </c:numCache>
            </c:numRef>
          </c:val>
          <c:smooth val="0"/>
          <c:extLst>
            <c:ext xmlns:c16="http://schemas.microsoft.com/office/drawing/2014/chart" uri="{C3380CC4-5D6E-409C-BE32-E72D297353CC}">
              <c16:uniqueId val="{00000004-9C0C-42F4-B159-15B17D1C40F8}"/>
            </c:ext>
          </c:extLst>
        </c:ser>
        <c:dLbls>
          <c:showLegendKey val="0"/>
          <c:showVal val="0"/>
          <c:showCatName val="0"/>
          <c:showSerName val="0"/>
          <c:showPercent val="0"/>
          <c:showBubbleSize val="0"/>
        </c:dLbls>
        <c:marker val="1"/>
        <c:smooth val="0"/>
        <c:axId val="107120896"/>
        <c:axId val="107130880"/>
      </c:lineChart>
      <c:catAx>
        <c:axId val="107120896"/>
        <c:scaling>
          <c:orientation val="minMax"/>
        </c:scaling>
        <c:delete val="0"/>
        <c:axPos val="b"/>
        <c:numFmt formatCode="General" sourceLinked="1"/>
        <c:majorTickMark val="out"/>
        <c:minorTickMark val="none"/>
        <c:tickLblPos val="nextTo"/>
        <c:txPr>
          <a:bodyPr rot="-5400000" vert="horz"/>
          <a:lstStyle/>
          <a:p>
            <a:pPr>
              <a:defRPr sz="1400"/>
            </a:pPr>
            <a:endParaRPr lang="en-US"/>
          </a:p>
        </c:txPr>
        <c:crossAx val="107130880"/>
        <c:crosses val="autoZero"/>
        <c:auto val="1"/>
        <c:lblAlgn val="ctr"/>
        <c:lblOffset val="100"/>
        <c:noMultiLvlLbl val="0"/>
      </c:catAx>
      <c:valAx>
        <c:axId val="107130880"/>
        <c:scaling>
          <c:orientation val="minMax"/>
        </c:scaling>
        <c:delete val="0"/>
        <c:axPos val="l"/>
        <c:majorGridlines/>
        <c:numFmt formatCode="General" sourceLinked="1"/>
        <c:majorTickMark val="out"/>
        <c:minorTickMark val="none"/>
        <c:tickLblPos val="nextTo"/>
        <c:txPr>
          <a:bodyPr/>
          <a:lstStyle/>
          <a:p>
            <a:pPr>
              <a:defRPr sz="1400"/>
            </a:pPr>
            <a:endParaRPr lang="en-US"/>
          </a:p>
        </c:txPr>
        <c:crossAx val="107120896"/>
        <c:crosses val="autoZero"/>
        <c:crossBetween val="between"/>
      </c:valAx>
    </c:plotArea>
    <c:legend>
      <c:legendPos val="r"/>
      <c:overlay val="0"/>
      <c:txPr>
        <a:bodyPr/>
        <a:lstStyle/>
        <a:p>
          <a:pPr>
            <a:defRPr sz="1400"/>
          </a:pPr>
          <a:endParaRPr lang="en-US"/>
        </a:p>
      </c:txPr>
    </c:legend>
    <c:plotVisOnly val="1"/>
    <c:dispBlanksAs val="gap"/>
    <c:showDLblsOverMax val="0"/>
  </c:chart>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2800"/>
              <a:t>Average Response Time</a:t>
            </a:r>
          </a:p>
          <a:p>
            <a:pPr>
              <a:defRPr/>
            </a:pPr>
            <a:r>
              <a:rPr lang="en-US" sz="2800"/>
              <a:t>To Emergencies (Min.)</a:t>
            </a:r>
          </a:p>
        </c:rich>
      </c:tx>
      <c:layout>
        <c:manualLayout>
          <c:xMode val="edge"/>
          <c:yMode val="edge"/>
          <c:x val="0.15657860367454068"/>
          <c:y val="2.1456093921869802E-2"/>
        </c:manualLayout>
      </c:layout>
      <c:overlay val="0"/>
    </c:title>
    <c:autoTitleDeleted val="0"/>
    <c:plotArea>
      <c:layout/>
      <c:barChart>
        <c:barDir val="col"/>
        <c:grouping val="clustered"/>
        <c:varyColors val="0"/>
        <c:ser>
          <c:idx val="0"/>
          <c:order val="0"/>
          <c:tx>
            <c:v>Response Time (Min.)</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'Real Data'!$C$2:$N$2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'Real Data'!$C$15:$N$15</c:f>
              <c:numCache>
                <c:formatCode>General</c:formatCode>
                <c:ptCount val="12"/>
                <c:pt idx="0">
                  <c:v>5.75</c:v>
                </c:pt>
                <c:pt idx="1">
                  <c:v>3.94</c:v>
                </c:pt>
                <c:pt idx="2">
                  <c:v>5.19</c:v>
                </c:pt>
                <c:pt idx="3">
                  <c:v>5.38</c:v>
                </c:pt>
                <c:pt idx="4">
                  <c:v>3.76</c:v>
                </c:pt>
                <c:pt idx="5">
                  <c:v>3.96</c:v>
                </c:pt>
                <c:pt idx="6">
                  <c:v>5.34</c:v>
                </c:pt>
                <c:pt idx="7">
                  <c:v>6.54</c:v>
                </c:pt>
              </c:numCache>
            </c:numRef>
          </c:val>
          <c:extLst>
            <c:ext xmlns:c16="http://schemas.microsoft.com/office/drawing/2014/chart" uri="{C3380CC4-5D6E-409C-BE32-E72D297353CC}">
              <c16:uniqueId val="{00000000-2A2B-44A7-B0BE-9096256B938F}"/>
            </c:ext>
          </c:extLst>
        </c:ser>
        <c:dLbls>
          <c:showLegendKey val="0"/>
          <c:showVal val="0"/>
          <c:showCatName val="0"/>
          <c:showSerName val="0"/>
          <c:showPercent val="0"/>
          <c:showBubbleSize val="0"/>
        </c:dLbls>
        <c:gapWidth val="150"/>
        <c:axId val="101326208"/>
        <c:axId val="101336192"/>
      </c:barChart>
      <c:lineChart>
        <c:grouping val="standard"/>
        <c:varyColors val="0"/>
        <c:ser>
          <c:idx val="1"/>
          <c:order val="1"/>
          <c:tx>
            <c:v>5 Minute Standard</c:v>
          </c:tx>
          <c:spPr>
            <a:ln w="38100"/>
          </c:spPr>
          <c:marker>
            <c:symbol val="none"/>
          </c:marker>
          <c:cat>
            <c:strRef>
              <c:f>'Real Data'!$C$2:$N$2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'Real Data'!$C$16:$N$16</c:f>
              <c:numCache>
                <c:formatCode>General</c:formatCode>
                <c:ptCount val="12"/>
                <c:pt idx="0">
                  <c:v>5</c:v>
                </c:pt>
                <c:pt idx="1">
                  <c:v>5</c:v>
                </c:pt>
                <c:pt idx="2">
                  <c:v>5</c:v>
                </c:pt>
                <c:pt idx="3">
                  <c:v>5</c:v>
                </c:pt>
                <c:pt idx="4">
                  <c:v>5</c:v>
                </c:pt>
                <c:pt idx="5">
                  <c:v>5</c:v>
                </c:pt>
                <c:pt idx="6">
                  <c:v>5</c:v>
                </c:pt>
                <c:pt idx="7">
                  <c:v>5</c:v>
                </c:pt>
                <c:pt idx="8">
                  <c:v>5</c:v>
                </c:pt>
                <c:pt idx="9">
                  <c:v>5</c:v>
                </c:pt>
                <c:pt idx="10">
                  <c:v>5</c:v>
                </c:pt>
                <c:pt idx="11">
                  <c:v>5</c:v>
                </c:pt>
              </c:numCache>
            </c:numRef>
          </c:val>
          <c:smooth val="0"/>
          <c:extLst>
            <c:ext xmlns:c16="http://schemas.microsoft.com/office/drawing/2014/chart" uri="{C3380CC4-5D6E-409C-BE32-E72D297353CC}">
              <c16:uniqueId val="{00000001-2A2B-44A7-B0BE-9096256B938F}"/>
            </c:ext>
          </c:extLst>
        </c:ser>
        <c:dLbls>
          <c:showLegendKey val="0"/>
          <c:showVal val="0"/>
          <c:showCatName val="0"/>
          <c:showSerName val="0"/>
          <c:showPercent val="0"/>
          <c:showBubbleSize val="0"/>
        </c:dLbls>
        <c:marker val="1"/>
        <c:smooth val="0"/>
        <c:axId val="101326208"/>
        <c:axId val="101336192"/>
      </c:lineChart>
      <c:catAx>
        <c:axId val="101326208"/>
        <c:scaling>
          <c:orientation val="minMax"/>
        </c:scaling>
        <c:delete val="0"/>
        <c:axPos val="b"/>
        <c:numFmt formatCode="General" sourceLinked="1"/>
        <c:majorTickMark val="out"/>
        <c:minorTickMark val="none"/>
        <c:tickLblPos val="nextTo"/>
        <c:txPr>
          <a:bodyPr rot="-5400000" vert="horz"/>
          <a:lstStyle/>
          <a:p>
            <a:pPr>
              <a:defRPr sz="1600"/>
            </a:pPr>
            <a:endParaRPr lang="en-US"/>
          </a:p>
        </c:txPr>
        <c:crossAx val="101336192"/>
        <c:crosses val="autoZero"/>
        <c:auto val="1"/>
        <c:lblAlgn val="ctr"/>
        <c:lblOffset val="100"/>
        <c:noMultiLvlLbl val="0"/>
      </c:catAx>
      <c:valAx>
        <c:axId val="101336192"/>
        <c:scaling>
          <c:orientation val="minMax"/>
          <c:max val="10"/>
          <c:min val="0"/>
        </c:scaling>
        <c:delete val="0"/>
        <c:axPos val="l"/>
        <c:majorGridlines/>
        <c:numFmt formatCode="General" sourceLinked="1"/>
        <c:majorTickMark val="out"/>
        <c:minorTickMark val="none"/>
        <c:tickLblPos val="nextTo"/>
        <c:txPr>
          <a:bodyPr/>
          <a:lstStyle/>
          <a:p>
            <a:pPr>
              <a:defRPr sz="1400"/>
            </a:pPr>
            <a:endParaRPr lang="en-US"/>
          </a:p>
        </c:txPr>
        <c:crossAx val="101326208"/>
        <c:crosses val="autoZero"/>
        <c:crossBetween val="between"/>
      </c:valAx>
    </c:plotArea>
    <c:legend>
      <c:legendPos val="r"/>
      <c:overlay val="0"/>
      <c:txPr>
        <a:bodyPr/>
        <a:lstStyle/>
        <a:p>
          <a:pPr>
            <a:defRPr sz="1600"/>
          </a:pPr>
          <a:endParaRPr lang="en-US"/>
        </a:p>
      </c:txPr>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2800"/>
              <a:t>Total Bike Thefts</a:t>
            </a:r>
          </a:p>
        </c:rich>
      </c:tx>
      <c:overlay val="0"/>
    </c:title>
    <c:autoTitleDeleted val="0"/>
    <c:plotArea>
      <c:layout/>
      <c:barChart>
        <c:barDir val="col"/>
        <c:grouping val="clustered"/>
        <c:varyColors val="0"/>
        <c:ser>
          <c:idx val="0"/>
          <c:order val="0"/>
          <c:tx>
            <c:v>Total Bike Thefts</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'Real Data'!$C$2:$N$2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'Real Data'!$C$17:$N$17</c:f>
              <c:numCache>
                <c:formatCode>General</c:formatCode>
                <c:ptCount val="12"/>
                <c:pt idx="0">
                  <c:v>19</c:v>
                </c:pt>
                <c:pt idx="1">
                  <c:v>29</c:v>
                </c:pt>
                <c:pt idx="2">
                  <c:v>22</c:v>
                </c:pt>
                <c:pt idx="3">
                  <c:v>16</c:v>
                </c:pt>
                <c:pt idx="4">
                  <c:v>42</c:v>
                </c:pt>
                <c:pt idx="5">
                  <c:v>42</c:v>
                </c:pt>
                <c:pt idx="6">
                  <c:v>59</c:v>
                </c:pt>
                <c:pt idx="7">
                  <c:v>35</c:v>
                </c:pt>
              </c:numCache>
            </c:numRef>
          </c:val>
          <c:extLst>
            <c:ext xmlns:c16="http://schemas.microsoft.com/office/drawing/2014/chart" uri="{C3380CC4-5D6E-409C-BE32-E72D297353CC}">
              <c16:uniqueId val="{00000000-0DAB-4B81-B172-C06EE3591B22}"/>
            </c:ext>
          </c:extLst>
        </c:ser>
        <c:dLbls>
          <c:showLegendKey val="0"/>
          <c:showVal val="0"/>
          <c:showCatName val="0"/>
          <c:showSerName val="0"/>
          <c:showPercent val="0"/>
          <c:showBubbleSize val="0"/>
        </c:dLbls>
        <c:gapWidth val="150"/>
        <c:axId val="101373440"/>
        <c:axId val="101374976"/>
      </c:barChart>
      <c:catAx>
        <c:axId val="101373440"/>
        <c:scaling>
          <c:orientation val="minMax"/>
        </c:scaling>
        <c:delete val="0"/>
        <c:axPos val="b"/>
        <c:numFmt formatCode="General" sourceLinked="1"/>
        <c:majorTickMark val="out"/>
        <c:minorTickMark val="none"/>
        <c:tickLblPos val="nextTo"/>
        <c:txPr>
          <a:bodyPr rot="-5400000" vert="horz"/>
          <a:lstStyle/>
          <a:p>
            <a:pPr>
              <a:defRPr sz="1400"/>
            </a:pPr>
            <a:endParaRPr lang="en-US"/>
          </a:p>
        </c:txPr>
        <c:crossAx val="101374976"/>
        <c:crosses val="autoZero"/>
        <c:auto val="1"/>
        <c:lblAlgn val="ctr"/>
        <c:lblOffset val="100"/>
        <c:noMultiLvlLbl val="0"/>
      </c:catAx>
      <c:valAx>
        <c:axId val="101374976"/>
        <c:scaling>
          <c:orientation val="minMax"/>
          <c:max val="150"/>
        </c:scaling>
        <c:delete val="0"/>
        <c:axPos val="l"/>
        <c:majorGridlines/>
        <c:numFmt formatCode="General" sourceLinked="1"/>
        <c:majorTickMark val="out"/>
        <c:minorTickMark val="none"/>
        <c:tickLblPos val="nextTo"/>
        <c:txPr>
          <a:bodyPr/>
          <a:lstStyle/>
          <a:p>
            <a:pPr>
              <a:defRPr sz="1400"/>
            </a:pPr>
            <a:endParaRPr lang="en-US"/>
          </a:p>
        </c:txPr>
        <c:crossAx val="101373440"/>
        <c:crosses val="autoZero"/>
        <c:crossBetween val="between"/>
      </c:valAx>
    </c:plotArea>
    <c:legend>
      <c:legendPos val="r"/>
      <c:overlay val="0"/>
      <c:txPr>
        <a:bodyPr/>
        <a:lstStyle/>
        <a:p>
          <a:pPr>
            <a:defRPr sz="1600"/>
          </a:pPr>
          <a:endParaRPr lang="en-US"/>
        </a:p>
      </c:txPr>
    </c:legend>
    <c:plotVisOnly val="1"/>
    <c:dispBlanksAs val="gap"/>
    <c:showDLblsOverMax val="0"/>
  </c:chart>
  <c:printSettings>
    <c:headerFooter/>
    <c:pageMargins b="0.75000000000001465" l="0.70000000000000062" r="0.70000000000000062" t="0.75000000000001465"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2800"/>
              <a:t>Total Parking Citations</a:t>
            </a:r>
          </a:p>
        </c:rich>
      </c:tx>
      <c:overlay val="0"/>
    </c:title>
    <c:autoTitleDeleted val="0"/>
    <c:plotArea>
      <c:layout/>
      <c:barChart>
        <c:barDir val="col"/>
        <c:grouping val="clustered"/>
        <c:varyColors val="0"/>
        <c:ser>
          <c:idx val="0"/>
          <c:order val="0"/>
          <c:tx>
            <c:v>Total Parking Citations</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'Real Data'!$C$2:$N$2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'Real Data'!$C$18:$N$18</c:f>
              <c:numCache>
                <c:formatCode>General</c:formatCode>
                <c:ptCount val="12"/>
                <c:pt idx="0" formatCode="_(* #,##0_);_(* \(#,##0\);_(* &quot;-&quot;??_);_(@_)">
                  <c:v>9831</c:v>
                </c:pt>
                <c:pt idx="1">
                  <c:v>8042</c:v>
                </c:pt>
                <c:pt idx="2">
                  <c:v>8609</c:v>
                </c:pt>
                <c:pt idx="3" formatCode="#,##0">
                  <c:v>7697</c:v>
                </c:pt>
                <c:pt idx="4" formatCode="_(* #,##0_);_(* \(#,##0\);_(* &quot;-&quot;??_);_(@_)">
                  <c:v>9478</c:v>
                </c:pt>
                <c:pt idx="5" formatCode="#,##0">
                  <c:v>8136</c:v>
                </c:pt>
                <c:pt idx="6">
                  <c:v>8301</c:v>
                </c:pt>
                <c:pt idx="7">
                  <c:v>9594</c:v>
                </c:pt>
              </c:numCache>
            </c:numRef>
          </c:val>
          <c:extLst>
            <c:ext xmlns:c16="http://schemas.microsoft.com/office/drawing/2014/chart" uri="{C3380CC4-5D6E-409C-BE32-E72D297353CC}">
              <c16:uniqueId val="{00000000-BCBB-4E0F-A9F0-432F35F0965E}"/>
            </c:ext>
          </c:extLst>
        </c:ser>
        <c:dLbls>
          <c:showLegendKey val="0"/>
          <c:showVal val="0"/>
          <c:showCatName val="0"/>
          <c:showSerName val="0"/>
          <c:showPercent val="0"/>
          <c:showBubbleSize val="0"/>
        </c:dLbls>
        <c:gapWidth val="150"/>
        <c:axId val="101064064"/>
        <c:axId val="101078144"/>
      </c:barChart>
      <c:catAx>
        <c:axId val="101064064"/>
        <c:scaling>
          <c:orientation val="minMax"/>
        </c:scaling>
        <c:delete val="0"/>
        <c:axPos val="b"/>
        <c:numFmt formatCode="General" sourceLinked="1"/>
        <c:majorTickMark val="out"/>
        <c:minorTickMark val="none"/>
        <c:tickLblPos val="nextTo"/>
        <c:txPr>
          <a:bodyPr rot="-5400000" vert="horz"/>
          <a:lstStyle/>
          <a:p>
            <a:pPr>
              <a:defRPr sz="1400"/>
            </a:pPr>
            <a:endParaRPr lang="en-US"/>
          </a:p>
        </c:txPr>
        <c:crossAx val="101078144"/>
        <c:crosses val="autoZero"/>
        <c:auto val="1"/>
        <c:lblAlgn val="ctr"/>
        <c:lblOffset val="100"/>
        <c:noMultiLvlLbl val="0"/>
      </c:catAx>
      <c:valAx>
        <c:axId val="101078144"/>
        <c:scaling>
          <c:orientation val="minMax"/>
        </c:scaling>
        <c:delete val="0"/>
        <c:axPos val="l"/>
        <c:majorGridlines/>
        <c:numFmt formatCode="_(* #,##0_);_(* \(#,##0\);_(* &quot;-&quot;??_);_(@_)" sourceLinked="1"/>
        <c:majorTickMark val="out"/>
        <c:minorTickMark val="none"/>
        <c:tickLblPos val="nextTo"/>
        <c:txPr>
          <a:bodyPr/>
          <a:lstStyle/>
          <a:p>
            <a:pPr>
              <a:defRPr sz="1400"/>
            </a:pPr>
            <a:endParaRPr lang="en-US"/>
          </a:p>
        </c:txPr>
        <c:crossAx val="101064064"/>
        <c:crosses val="autoZero"/>
        <c:crossBetween val="between"/>
      </c:valAx>
    </c:plotArea>
    <c:legend>
      <c:legendPos val="r"/>
      <c:overlay val="0"/>
      <c:txPr>
        <a:bodyPr/>
        <a:lstStyle/>
        <a:p>
          <a:pPr>
            <a:defRPr sz="1600"/>
          </a:pPr>
          <a:endParaRPr lang="en-US"/>
        </a:p>
      </c:txPr>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800"/>
            </a:pPr>
            <a:r>
              <a:rPr lang="en-US" sz="2800"/>
              <a:t>Total  Assault/ Battery</a:t>
            </a:r>
            <a:r>
              <a:rPr lang="en-US" sz="2800" baseline="0"/>
              <a:t> </a:t>
            </a:r>
            <a:r>
              <a:rPr lang="en-US" sz="2800"/>
              <a:t>on BART</a:t>
            </a:r>
          </a:p>
        </c:rich>
      </c:tx>
      <c:layout>
        <c:manualLayout>
          <c:xMode val="edge"/>
          <c:yMode val="edge"/>
          <c:x val="0.12626321308974772"/>
          <c:y val="2.6480031145016982E-2"/>
        </c:manualLayout>
      </c:layout>
      <c:overlay val="0"/>
    </c:title>
    <c:autoTitleDeleted val="0"/>
    <c:plotArea>
      <c:layout/>
      <c:barChart>
        <c:barDir val="col"/>
        <c:grouping val="clustered"/>
        <c:varyColors val="0"/>
        <c:ser>
          <c:idx val="0"/>
          <c:order val="0"/>
          <c:tx>
            <c:v>Total Assault/ Battery on BART</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'Real Data'!$C$2:$N$2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'Real Data'!$C$19:$N$19</c:f>
              <c:numCache>
                <c:formatCode>General</c:formatCode>
                <c:ptCount val="12"/>
                <c:pt idx="0">
                  <c:v>29</c:v>
                </c:pt>
                <c:pt idx="1">
                  <c:v>47</c:v>
                </c:pt>
                <c:pt idx="2">
                  <c:v>33</c:v>
                </c:pt>
                <c:pt idx="3">
                  <c:v>49</c:v>
                </c:pt>
                <c:pt idx="4">
                  <c:v>57</c:v>
                </c:pt>
                <c:pt idx="5">
                  <c:v>46</c:v>
                </c:pt>
                <c:pt idx="6">
                  <c:v>49</c:v>
                </c:pt>
                <c:pt idx="7">
                  <c:v>38</c:v>
                </c:pt>
              </c:numCache>
            </c:numRef>
          </c:val>
          <c:extLst>
            <c:ext xmlns:c16="http://schemas.microsoft.com/office/drawing/2014/chart" uri="{C3380CC4-5D6E-409C-BE32-E72D297353CC}">
              <c16:uniqueId val="{00000000-4DB0-4168-985D-20014D33B6F1}"/>
            </c:ext>
          </c:extLst>
        </c:ser>
        <c:dLbls>
          <c:showLegendKey val="0"/>
          <c:showVal val="0"/>
          <c:showCatName val="0"/>
          <c:showSerName val="0"/>
          <c:showPercent val="0"/>
          <c:showBubbleSize val="0"/>
        </c:dLbls>
        <c:gapWidth val="150"/>
        <c:axId val="101121024"/>
        <c:axId val="101126912"/>
      </c:barChart>
      <c:catAx>
        <c:axId val="101121024"/>
        <c:scaling>
          <c:orientation val="minMax"/>
        </c:scaling>
        <c:delete val="0"/>
        <c:axPos val="b"/>
        <c:numFmt formatCode="General" sourceLinked="1"/>
        <c:majorTickMark val="out"/>
        <c:minorTickMark val="none"/>
        <c:tickLblPos val="nextTo"/>
        <c:txPr>
          <a:bodyPr rot="-5400000" vert="horz"/>
          <a:lstStyle/>
          <a:p>
            <a:pPr>
              <a:defRPr sz="1400"/>
            </a:pPr>
            <a:endParaRPr lang="en-US"/>
          </a:p>
        </c:txPr>
        <c:crossAx val="101126912"/>
        <c:crosses val="autoZero"/>
        <c:auto val="1"/>
        <c:lblAlgn val="ctr"/>
        <c:lblOffset val="100"/>
        <c:noMultiLvlLbl val="0"/>
      </c:catAx>
      <c:valAx>
        <c:axId val="101126912"/>
        <c:scaling>
          <c:orientation val="minMax"/>
          <c:max val="100"/>
        </c:scaling>
        <c:delete val="0"/>
        <c:axPos val="l"/>
        <c:majorGridlines/>
        <c:numFmt formatCode="General" sourceLinked="1"/>
        <c:majorTickMark val="out"/>
        <c:minorTickMark val="none"/>
        <c:tickLblPos val="nextTo"/>
        <c:txPr>
          <a:bodyPr/>
          <a:lstStyle/>
          <a:p>
            <a:pPr>
              <a:defRPr sz="1400"/>
            </a:pPr>
            <a:endParaRPr lang="en-US"/>
          </a:p>
        </c:txPr>
        <c:crossAx val="101121024"/>
        <c:crosses val="autoZero"/>
        <c:crossBetween val="between"/>
      </c:valAx>
    </c:plotArea>
    <c:legend>
      <c:legendPos val="r"/>
      <c:overlay val="0"/>
      <c:txPr>
        <a:bodyPr/>
        <a:lstStyle/>
        <a:p>
          <a:pPr>
            <a:defRPr sz="1600"/>
          </a:pPr>
          <a:endParaRPr lang="en-US"/>
        </a:p>
      </c:txPr>
    </c:legend>
    <c:plotVisOnly val="1"/>
    <c:dispBlanksAs val="gap"/>
    <c:showDLblsOverMax val="0"/>
  </c:chart>
  <c:printSettings>
    <c:headerFooter/>
    <c:pageMargins b="0.75000000000001465" l="0.70000000000000062" r="0.70000000000000062" t="0.75000000000001465"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800"/>
            </a:pPr>
            <a:r>
              <a:rPr lang="en-US" sz="2800" b="1" i="0" u="none" strike="noStrike" baseline="0"/>
              <a:t>OT Costs vs. Budget  YTD (Variance) </a:t>
            </a:r>
            <a:endParaRPr lang="en-US" sz="2800"/>
          </a:p>
        </c:rich>
      </c:tx>
      <c:overlay val="0"/>
    </c:title>
    <c:autoTitleDeleted val="0"/>
    <c:plotArea>
      <c:layout/>
      <c:barChart>
        <c:barDir val="col"/>
        <c:grouping val="stacked"/>
        <c:varyColors val="0"/>
        <c:ser>
          <c:idx val="0"/>
          <c:order val="0"/>
          <c:tx>
            <c:v>Exempt</c:v>
          </c:tx>
          <c:invertIfNegative val="0"/>
          <c:cat>
            <c:strRef>
              <c:f>'Real Data'!$C$2:$N$2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'Real Data'!$C$25:$N$25</c:f>
              <c:numCache>
                <c:formatCode>#,##0.00</c:formatCode>
                <c:ptCount val="12"/>
                <c:pt idx="0">
                  <c:v>672374.1</c:v>
                </c:pt>
                <c:pt idx="1">
                  <c:v>589075.89</c:v>
                </c:pt>
                <c:pt idx="2">
                  <c:v>631703.1</c:v>
                </c:pt>
                <c:pt idx="3">
                  <c:v>625176.38</c:v>
                </c:pt>
                <c:pt idx="4" formatCode="_(* #,##0.00_);_(* \(#,##0.00\);_(* &quot;-&quot;??_);_(@_)">
                  <c:v>838719.96</c:v>
                </c:pt>
                <c:pt idx="5">
                  <c:v>614543.62</c:v>
                </c:pt>
                <c:pt idx="6">
                  <c:v>759065.05</c:v>
                </c:pt>
                <c:pt idx="7">
                  <c:v>692777.08</c:v>
                </c:pt>
              </c:numCache>
            </c:numRef>
          </c:val>
          <c:extLst>
            <c:ext xmlns:c16="http://schemas.microsoft.com/office/drawing/2014/chart" uri="{C3380CC4-5D6E-409C-BE32-E72D297353CC}">
              <c16:uniqueId val="{00000000-8020-47D0-A419-CD83B7051023}"/>
            </c:ext>
          </c:extLst>
        </c:ser>
        <c:ser>
          <c:idx val="1"/>
          <c:order val="1"/>
          <c:tx>
            <c:v>Non-Exempt</c:v>
          </c:tx>
          <c:invertIfNegative val="0"/>
          <c:cat>
            <c:strRef>
              <c:f>'Real Data'!$C$2:$N$2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'Real Data'!$C$26:$N$26</c:f>
              <c:numCache>
                <c:formatCode>#,##0.00</c:formatCode>
                <c:ptCount val="12"/>
              </c:numCache>
            </c:numRef>
          </c:val>
          <c:extLst>
            <c:ext xmlns:c16="http://schemas.microsoft.com/office/drawing/2014/chart" uri="{C3380CC4-5D6E-409C-BE32-E72D297353CC}">
              <c16:uniqueId val="{00000001-8020-47D0-A419-CD83B7051023}"/>
            </c:ext>
          </c:extLst>
        </c:ser>
        <c:dLbls>
          <c:showLegendKey val="0"/>
          <c:showVal val="0"/>
          <c:showCatName val="0"/>
          <c:showSerName val="0"/>
          <c:showPercent val="0"/>
          <c:showBubbleSize val="0"/>
        </c:dLbls>
        <c:gapWidth val="150"/>
        <c:overlap val="100"/>
        <c:axId val="101148544"/>
        <c:axId val="101150080"/>
      </c:barChart>
      <c:catAx>
        <c:axId val="101148544"/>
        <c:scaling>
          <c:orientation val="minMax"/>
        </c:scaling>
        <c:delete val="0"/>
        <c:axPos val="b"/>
        <c:numFmt formatCode="General" sourceLinked="1"/>
        <c:majorTickMark val="out"/>
        <c:minorTickMark val="none"/>
        <c:tickLblPos val="nextTo"/>
        <c:txPr>
          <a:bodyPr rot="-5400000" vert="horz"/>
          <a:lstStyle/>
          <a:p>
            <a:pPr>
              <a:defRPr sz="1400"/>
            </a:pPr>
            <a:endParaRPr lang="en-US"/>
          </a:p>
        </c:txPr>
        <c:crossAx val="101150080"/>
        <c:crosses val="autoZero"/>
        <c:auto val="1"/>
        <c:lblAlgn val="ctr"/>
        <c:lblOffset val="100"/>
        <c:noMultiLvlLbl val="0"/>
      </c:catAx>
      <c:valAx>
        <c:axId val="101150080"/>
        <c:scaling>
          <c:orientation val="minMax"/>
          <c:max val="1000000"/>
          <c:min val="300000"/>
        </c:scaling>
        <c:delete val="0"/>
        <c:axPos val="l"/>
        <c:majorGridlines/>
        <c:numFmt formatCode="#,##0" sourceLinked="0"/>
        <c:majorTickMark val="out"/>
        <c:minorTickMark val="none"/>
        <c:tickLblPos val="nextTo"/>
        <c:txPr>
          <a:bodyPr/>
          <a:lstStyle/>
          <a:p>
            <a:pPr>
              <a:defRPr sz="1400"/>
            </a:pPr>
            <a:endParaRPr lang="en-US"/>
          </a:p>
        </c:txPr>
        <c:crossAx val="101148544"/>
        <c:crosses val="autoZero"/>
        <c:crossBetween val="between"/>
        <c:dispUnits>
          <c:builtInUnit val="thousands"/>
          <c:dispUnitsLbl>
            <c:layout>
              <c:manualLayout>
                <c:xMode val="edge"/>
                <c:yMode val="edge"/>
                <c:x val="3.0555555555555582E-2"/>
                <c:y val="0.34607648002333041"/>
              </c:manualLayout>
            </c:layout>
            <c:txPr>
              <a:bodyPr/>
              <a:lstStyle/>
              <a:p>
                <a:pPr>
                  <a:defRPr sz="1000"/>
                </a:pPr>
                <a:endParaRPr lang="en-US"/>
              </a:p>
            </c:txPr>
          </c:dispUnitsLbl>
        </c:dispUnits>
      </c:valAx>
    </c:plotArea>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2800"/>
              <a:t>Train Holds Over 5 Minutes</a:t>
            </a:r>
          </a:p>
        </c:rich>
      </c:tx>
      <c:overlay val="0"/>
    </c:title>
    <c:autoTitleDeleted val="0"/>
    <c:plotArea>
      <c:layout>
        <c:manualLayout>
          <c:layoutTarget val="inner"/>
          <c:xMode val="edge"/>
          <c:yMode val="edge"/>
          <c:x val="0.11706007049374492"/>
          <c:y val="0.15717191025400237"/>
          <c:w val="0.55881305978653517"/>
          <c:h val="0.71284766797789034"/>
        </c:manualLayout>
      </c:layout>
      <c:barChart>
        <c:barDir val="col"/>
        <c:grouping val="clustered"/>
        <c:varyColors val="0"/>
        <c:ser>
          <c:idx val="0"/>
          <c:order val="0"/>
          <c:tx>
            <c:v>Train Holds Over 5 Minutes due to Police Action</c:v>
          </c:tx>
          <c:invertIfNegative val="0"/>
          <c:dLbls>
            <c:spPr>
              <a:noFill/>
              <a:ln>
                <a:noFill/>
              </a:ln>
              <a:effectLst/>
            </c:spPr>
            <c:txPr>
              <a:bodyPr/>
              <a:lstStyle/>
              <a:p>
                <a:pPr>
                  <a:defRPr sz="12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'Real Data'!$C$2:$N$2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'Real Data'!$C$33:$N$33</c:f>
              <c:numCache>
                <c:formatCode>General</c:formatCode>
                <c:ptCount val="12"/>
                <c:pt idx="0">
                  <c:v>197</c:v>
                </c:pt>
                <c:pt idx="1">
                  <c:v>149</c:v>
                </c:pt>
                <c:pt idx="2">
                  <c:v>190</c:v>
                </c:pt>
                <c:pt idx="3">
                  <c:v>202</c:v>
                </c:pt>
                <c:pt idx="4">
                  <c:v>244</c:v>
                </c:pt>
                <c:pt idx="5">
                  <c:v>192</c:v>
                </c:pt>
                <c:pt idx="6">
                  <c:v>184</c:v>
                </c:pt>
                <c:pt idx="7">
                  <c:v>203</c:v>
                </c:pt>
              </c:numCache>
            </c:numRef>
          </c:val>
          <c:extLst>
            <c:ext xmlns:c16="http://schemas.microsoft.com/office/drawing/2014/chart" uri="{C3380CC4-5D6E-409C-BE32-E72D297353CC}">
              <c16:uniqueId val="{00000000-9A7F-436C-8576-418881FE939D}"/>
            </c:ext>
          </c:extLst>
        </c:ser>
        <c:dLbls>
          <c:showLegendKey val="0"/>
          <c:showVal val="0"/>
          <c:showCatName val="0"/>
          <c:showSerName val="0"/>
          <c:showPercent val="0"/>
          <c:showBubbleSize val="0"/>
        </c:dLbls>
        <c:gapWidth val="150"/>
        <c:axId val="101253120"/>
        <c:axId val="101254656"/>
      </c:barChart>
      <c:catAx>
        <c:axId val="101253120"/>
        <c:scaling>
          <c:orientation val="minMax"/>
        </c:scaling>
        <c:delete val="0"/>
        <c:axPos val="b"/>
        <c:numFmt formatCode="General" sourceLinked="1"/>
        <c:majorTickMark val="out"/>
        <c:minorTickMark val="none"/>
        <c:tickLblPos val="nextTo"/>
        <c:txPr>
          <a:bodyPr rot="-5400000" vert="horz"/>
          <a:lstStyle/>
          <a:p>
            <a:pPr>
              <a:defRPr sz="1400"/>
            </a:pPr>
            <a:endParaRPr lang="en-US"/>
          </a:p>
        </c:txPr>
        <c:crossAx val="101254656"/>
        <c:crosses val="autoZero"/>
        <c:auto val="1"/>
        <c:lblAlgn val="ctr"/>
        <c:lblOffset val="100"/>
        <c:noMultiLvlLbl val="0"/>
      </c:catAx>
      <c:valAx>
        <c:axId val="101254656"/>
        <c:scaling>
          <c:orientation val="minMax"/>
          <c:max val="400"/>
        </c:scaling>
        <c:delete val="0"/>
        <c:axPos val="l"/>
        <c:majorGridlines/>
        <c:numFmt formatCode="General" sourceLinked="1"/>
        <c:majorTickMark val="out"/>
        <c:minorTickMark val="none"/>
        <c:tickLblPos val="nextTo"/>
        <c:txPr>
          <a:bodyPr/>
          <a:lstStyle/>
          <a:p>
            <a:pPr>
              <a:defRPr sz="1400"/>
            </a:pPr>
            <a:endParaRPr lang="en-US"/>
          </a:p>
        </c:txPr>
        <c:crossAx val="101253120"/>
        <c:crosses val="autoZero"/>
        <c:crossBetween val="between"/>
      </c:valAx>
    </c:plotArea>
    <c:legend>
      <c:legendPos val="r"/>
      <c:overlay val="0"/>
      <c:txPr>
        <a:bodyPr/>
        <a:lstStyle/>
        <a:p>
          <a:pPr>
            <a:defRPr sz="1600"/>
          </a:pPr>
          <a:endParaRPr lang="en-US"/>
        </a:p>
      </c:txPr>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2800"/>
              <a:t>Employee Injuries</a:t>
            </a:r>
          </a:p>
        </c:rich>
      </c:tx>
      <c:overlay val="0"/>
    </c:title>
    <c:autoTitleDeleted val="0"/>
    <c:plotArea>
      <c:layout/>
      <c:barChart>
        <c:barDir val="col"/>
        <c:grouping val="clustered"/>
        <c:varyColors val="0"/>
        <c:ser>
          <c:idx val="0"/>
          <c:order val="0"/>
          <c:tx>
            <c:v>Employee Injuries</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'Real Data'!$C$2:$N$2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'Real Data'!$C$34:$N$34</c:f>
              <c:numCache>
                <c:formatCode>General</c:formatCode>
                <c:ptCount val="12"/>
                <c:pt idx="0">
                  <c:v>4</c:v>
                </c:pt>
                <c:pt idx="1">
                  <c:v>5</c:v>
                </c:pt>
                <c:pt idx="2">
                  <c:v>14</c:v>
                </c:pt>
                <c:pt idx="3">
                  <c:v>17</c:v>
                </c:pt>
                <c:pt idx="4">
                  <c:v>9</c:v>
                </c:pt>
                <c:pt idx="5">
                  <c:v>11</c:v>
                </c:pt>
                <c:pt idx="6">
                  <c:v>7</c:v>
                </c:pt>
                <c:pt idx="7">
                  <c:v>25</c:v>
                </c:pt>
              </c:numCache>
            </c:numRef>
          </c:val>
          <c:extLst>
            <c:ext xmlns:c16="http://schemas.microsoft.com/office/drawing/2014/chart" uri="{C3380CC4-5D6E-409C-BE32-E72D297353CC}">
              <c16:uniqueId val="{00000000-CD4D-4FFE-A711-EE915E6A04F5}"/>
            </c:ext>
          </c:extLst>
        </c:ser>
        <c:dLbls>
          <c:showLegendKey val="0"/>
          <c:showVal val="0"/>
          <c:showCatName val="0"/>
          <c:showSerName val="0"/>
          <c:showPercent val="0"/>
          <c:showBubbleSize val="0"/>
        </c:dLbls>
        <c:gapWidth val="150"/>
        <c:axId val="101281792"/>
        <c:axId val="101283328"/>
      </c:barChart>
      <c:catAx>
        <c:axId val="101281792"/>
        <c:scaling>
          <c:orientation val="minMax"/>
        </c:scaling>
        <c:delete val="0"/>
        <c:axPos val="b"/>
        <c:numFmt formatCode="General" sourceLinked="1"/>
        <c:majorTickMark val="out"/>
        <c:minorTickMark val="none"/>
        <c:tickLblPos val="nextTo"/>
        <c:txPr>
          <a:bodyPr rot="-5400000" vert="horz"/>
          <a:lstStyle/>
          <a:p>
            <a:pPr>
              <a:defRPr/>
            </a:pPr>
            <a:endParaRPr lang="en-US"/>
          </a:p>
        </c:txPr>
        <c:crossAx val="101283328"/>
        <c:crosses val="autoZero"/>
        <c:auto val="1"/>
        <c:lblAlgn val="ctr"/>
        <c:lblOffset val="100"/>
        <c:noMultiLvlLbl val="0"/>
      </c:catAx>
      <c:valAx>
        <c:axId val="101283328"/>
        <c:scaling>
          <c:orientation val="minMax"/>
          <c:max val="30"/>
        </c:scaling>
        <c:delete val="0"/>
        <c:axPos val="l"/>
        <c:majorGridlines/>
        <c:numFmt formatCode="General" sourceLinked="1"/>
        <c:majorTickMark val="out"/>
        <c:minorTickMark val="none"/>
        <c:tickLblPos val="nextTo"/>
        <c:crossAx val="101281792"/>
        <c:crosses val="autoZero"/>
        <c:crossBetween val="between"/>
      </c:valAx>
    </c:plotArea>
    <c:legend>
      <c:legendPos val="r"/>
      <c:overlay val="0"/>
      <c:txPr>
        <a:bodyPr/>
        <a:lstStyle/>
        <a:p>
          <a:pPr>
            <a:defRPr sz="1600"/>
          </a:pPr>
          <a:endParaRPr lang="en-US"/>
        </a:p>
      </c:txPr>
    </c:legend>
    <c:plotVisOnly val="1"/>
    <c:dispBlanksAs val="gap"/>
    <c:showDLblsOverMax val="0"/>
  </c:chart>
  <c:txPr>
    <a:bodyPr/>
    <a:lstStyle/>
    <a:p>
      <a:pPr>
        <a:defRPr sz="1400"/>
      </a:pPr>
      <a:endParaRPr lang="en-US"/>
    </a:p>
  </c:tx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2800"/>
              <a:t>IA Complaints</a:t>
            </a:r>
          </a:p>
        </c:rich>
      </c:tx>
      <c:overlay val="0"/>
    </c:title>
    <c:autoTitleDeleted val="0"/>
    <c:plotArea>
      <c:layout/>
      <c:barChart>
        <c:barDir val="col"/>
        <c:grouping val="clustered"/>
        <c:varyColors val="0"/>
        <c:ser>
          <c:idx val="0"/>
          <c:order val="0"/>
          <c:tx>
            <c:v>IA Complaints</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'Real Data'!$C$2:$N$2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'Real Data'!$C$35:$N$35</c:f>
              <c:numCache>
                <c:formatCode>General</c:formatCode>
                <c:ptCount val="12"/>
                <c:pt idx="0">
                  <c:v>5</c:v>
                </c:pt>
                <c:pt idx="1">
                  <c:v>10</c:v>
                </c:pt>
                <c:pt idx="2">
                  <c:v>4</c:v>
                </c:pt>
                <c:pt idx="3">
                  <c:v>11</c:v>
                </c:pt>
                <c:pt idx="4">
                  <c:v>5</c:v>
                </c:pt>
                <c:pt idx="5">
                  <c:v>10</c:v>
                </c:pt>
                <c:pt idx="6">
                  <c:v>8</c:v>
                </c:pt>
                <c:pt idx="7">
                  <c:v>11</c:v>
                </c:pt>
              </c:numCache>
            </c:numRef>
          </c:val>
          <c:extLst>
            <c:ext xmlns:c16="http://schemas.microsoft.com/office/drawing/2014/chart" uri="{C3380CC4-5D6E-409C-BE32-E72D297353CC}">
              <c16:uniqueId val="{00000000-F5C0-4800-B087-92E777AA018B}"/>
            </c:ext>
          </c:extLst>
        </c:ser>
        <c:dLbls>
          <c:showLegendKey val="0"/>
          <c:showVal val="0"/>
          <c:showCatName val="0"/>
          <c:showSerName val="0"/>
          <c:showPercent val="0"/>
          <c:showBubbleSize val="0"/>
        </c:dLbls>
        <c:gapWidth val="150"/>
        <c:axId val="101295616"/>
        <c:axId val="101297152"/>
      </c:barChart>
      <c:catAx>
        <c:axId val="101295616"/>
        <c:scaling>
          <c:orientation val="minMax"/>
        </c:scaling>
        <c:delete val="0"/>
        <c:axPos val="b"/>
        <c:numFmt formatCode="General" sourceLinked="1"/>
        <c:majorTickMark val="out"/>
        <c:minorTickMark val="none"/>
        <c:tickLblPos val="nextTo"/>
        <c:txPr>
          <a:bodyPr rot="-5400000" vert="horz"/>
          <a:lstStyle/>
          <a:p>
            <a:pPr>
              <a:defRPr sz="1400"/>
            </a:pPr>
            <a:endParaRPr lang="en-US"/>
          </a:p>
        </c:txPr>
        <c:crossAx val="101297152"/>
        <c:crosses val="autoZero"/>
        <c:auto val="1"/>
        <c:lblAlgn val="ctr"/>
        <c:lblOffset val="100"/>
        <c:noMultiLvlLbl val="0"/>
      </c:catAx>
      <c:valAx>
        <c:axId val="101297152"/>
        <c:scaling>
          <c:orientation val="minMax"/>
          <c:max val="30"/>
        </c:scaling>
        <c:delete val="0"/>
        <c:axPos val="l"/>
        <c:majorGridlines/>
        <c:numFmt formatCode="General" sourceLinked="1"/>
        <c:majorTickMark val="out"/>
        <c:minorTickMark val="none"/>
        <c:tickLblPos val="nextTo"/>
        <c:txPr>
          <a:bodyPr/>
          <a:lstStyle/>
          <a:p>
            <a:pPr>
              <a:defRPr sz="1400"/>
            </a:pPr>
            <a:endParaRPr lang="en-US"/>
          </a:p>
        </c:txPr>
        <c:crossAx val="101295616"/>
        <c:crosses val="autoZero"/>
        <c:crossBetween val="between"/>
        <c:majorUnit val="5"/>
      </c:valAx>
    </c:plotArea>
    <c:legend>
      <c:legendPos val="r"/>
      <c:overlay val="0"/>
      <c:txPr>
        <a:bodyPr/>
        <a:lstStyle/>
        <a:p>
          <a:pPr>
            <a:defRPr sz="1600"/>
          </a:pPr>
          <a:endParaRPr lang="en-US"/>
        </a:p>
      </c:txPr>
    </c:legend>
    <c:plotVisOnly val="1"/>
    <c:dispBlanksAs val="gap"/>
    <c:showDLblsOverMax val="0"/>
  </c:chart>
  <c:printSettings>
    <c:headerFooter/>
    <c:pageMargins b="0.75000000000001465" l="0.70000000000000062" r="0.70000000000000062" t="0.75000000000001465"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image" Target="../media/image3.emf"/><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image" Target="../media/image2.emf"/><Relationship Id="rId2" Type="http://schemas.openxmlformats.org/officeDocument/2006/relationships/chart" Target="../charts/chart2.xml"/><Relationship Id="rId16" Type="http://schemas.openxmlformats.org/officeDocument/2006/relationships/image" Target="../media/image1.jpeg"/><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10</xdr:col>
      <xdr:colOff>278102</xdr:colOff>
      <xdr:row>24</xdr:row>
      <xdr:rowOff>157163</xdr:rowOff>
    </xdr:from>
    <xdr:to>
      <xdr:col>15</xdr:col>
      <xdr:colOff>3140365</xdr:colOff>
      <xdr:row>49</xdr:row>
      <xdr:rowOff>23813</xdr:rowOff>
    </xdr:to>
    <xdr:graphicFrame macro="">
      <xdr:nvGraphicFramePr>
        <xdr:cNvPr id="737657" name="Chart 1">
          <a:extLst>
            <a:ext uri="{FF2B5EF4-FFF2-40B4-BE49-F238E27FC236}">
              <a16:creationId xmlns:a16="http://schemas.microsoft.com/office/drawing/2014/main" id="{00000000-0008-0000-0100-000079410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25</xdr:col>
      <xdr:colOff>245341</xdr:colOff>
      <xdr:row>49</xdr:row>
      <xdr:rowOff>161636</xdr:rowOff>
    </xdr:from>
    <xdr:to>
      <xdr:col>35</xdr:col>
      <xdr:colOff>105640</xdr:colOff>
      <xdr:row>75</xdr:row>
      <xdr:rowOff>0</xdr:rowOff>
    </xdr:to>
    <xdr:graphicFrame macro="">
      <xdr:nvGraphicFramePr>
        <xdr:cNvPr id="737658" name="Chart 2">
          <a:extLst>
            <a:ext uri="{FF2B5EF4-FFF2-40B4-BE49-F238E27FC236}">
              <a16:creationId xmlns:a16="http://schemas.microsoft.com/office/drawing/2014/main" id="{00000000-0008-0000-0100-00007A410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119062</xdr:colOff>
      <xdr:row>24</xdr:row>
      <xdr:rowOff>147638</xdr:rowOff>
    </xdr:from>
    <xdr:to>
      <xdr:col>25</xdr:col>
      <xdr:colOff>109537</xdr:colOff>
      <xdr:row>48</xdr:row>
      <xdr:rowOff>185738</xdr:rowOff>
    </xdr:to>
    <xdr:graphicFrame macro="">
      <xdr:nvGraphicFramePr>
        <xdr:cNvPr id="737659" name="Chart 4">
          <a:extLst>
            <a:ext uri="{FF2B5EF4-FFF2-40B4-BE49-F238E27FC236}">
              <a16:creationId xmlns:a16="http://schemas.microsoft.com/office/drawing/2014/main" id="{00000000-0008-0000-0100-00007B410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220517</xdr:colOff>
      <xdr:row>50</xdr:row>
      <xdr:rowOff>74324</xdr:rowOff>
    </xdr:from>
    <xdr:to>
      <xdr:col>15</xdr:col>
      <xdr:colOff>3163453</xdr:colOff>
      <xdr:row>74</xdr:row>
      <xdr:rowOff>74324</xdr:rowOff>
    </xdr:to>
    <xdr:graphicFrame macro="">
      <xdr:nvGraphicFramePr>
        <xdr:cNvPr id="737660" name="Chart 5">
          <a:extLst>
            <a:ext uri="{FF2B5EF4-FFF2-40B4-BE49-F238E27FC236}">
              <a16:creationId xmlns:a16="http://schemas.microsoft.com/office/drawing/2014/main" id="{00000000-0008-0000-0100-00007C410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25</xdr:col>
      <xdr:colOff>295997</xdr:colOff>
      <xdr:row>24</xdr:row>
      <xdr:rowOff>161636</xdr:rowOff>
    </xdr:from>
    <xdr:to>
      <xdr:col>35</xdr:col>
      <xdr:colOff>103187</xdr:colOff>
      <xdr:row>48</xdr:row>
      <xdr:rowOff>161636</xdr:rowOff>
    </xdr:to>
    <xdr:graphicFrame macro="">
      <xdr:nvGraphicFramePr>
        <xdr:cNvPr id="737661" name="Chart 6">
          <a:extLst>
            <a:ext uri="{FF2B5EF4-FFF2-40B4-BE49-F238E27FC236}">
              <a16:creationId xmlns:a16="http://schemas.microsoft.com/office/drawing/2014/main" id="{00000000-0008-0000-0100-00007D410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35</xdr:col>
      <xdr:colOff>317501</xdr:colOff>
      <xdr:row>75</xdr:row>
      <xdr:rowOff>115454</xdr:rowOff>
    </xdr:from>
    <xdr:to>
      <xdr:col>45</xdr:col>
      <xdr:colOff>69274</xdr:colOff>
      <xdr:row>100</xdr:row>
      <xdr:rowOff>69272</xdr:rowOff>
    </xdr:to>
    <xdr:graphicFrame macro="">
      <xdr:nvGraphicFramePr>
        <xdr:cNvPr id="737662" name="Chart 8">
          <a:extLst>
            <a:ext uri="{FF2B5EF4-FFF2-40B4-BE49-F238E27FC236}">
              <a16:creationId xmlns:a16="http://schemas.microsoft.com/office/drawing/2014/main" id="{00000000-0008-0000-0100-00007E410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35</xdr:col>
      <xdr:colOff>369454</xdr:colOff>
      <xdr:row>49</xdr:row>
      <xdr:rowOff>161636</xdr:rowOff>
    </xdr:from>
    <xdr:to>
      <xdr:col>45</xdr:col>
      <xdr:colOff>23091</xdr:colOff>
      <xdr:row>75</xdr:row>
      <xdr:rowOff>23091</xdr:rowOff>
    </xdr:to>
    <xdr:graphicFrame macro="">
      <xdr:nvGraphicFramePr>
        <xdr:cNvPr id="737663" name="Chart 10">
          <a:extLst>
            <a:ext uri="{FF2B5EF4-FFF2-40B4-BE49-F238E27FC236}">
              <a16:creationId xmlns:a16="http://schemas.microsoft.com/office/drawing/2014/main" id="{00000000-0008-0000-0100-00007F410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16</xdr:col>
      <xdr:colOff>38101</xdr:colOff>
      <xdr:row>76</xdr:row>
      <xdr:rowOff>-1</xdr:rowOff>
    </xdr:from>
    <xdr:to>
      <xdr:col>25</xdr:col>
      <xdr:colOff>19051</xdr:colOff>
      <xdr:row>100</xdr:row>
      <xdr:rowOff>23089</xdr:rowOff>
    </xdr:to>
    <xdr:graphicFrame macro="">
      <xdr:nvGraphicFramePr>
        <xdr:cNvPr id="737664" name="Chart 11">
          <a:extLst>
            <a:ext uri="{FF2B5EF4-FFF2-40B4-BE49-F238E27FC236}">
              <a16:creationId xmlns:a16="http://schemas.microsoft.com/office/drawing/2014/main" id="{00000000-0008-0000-0100-000080410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10</xdr:col>
      <xdr:colOff>228600</xdr:colOff>
      <xdr:row>75</xdr:row>
      <xdr:rowOff>83847</xdr:rowOff>
    </xdr:from>
    <xdr:to>
      <xdr:col>15</xdr:col>
      <xdr:colOff>3162299</xdr:colOff>
      <xdr:row>99</xdr:row>
      <xdr:rowOff>173325</xdr:rowOff>
    </xdr:to>
    <xdr:graphicFrame macro="">
      <xdr:nvGraphicFramePr>
        <xdr:cNvPr id="737665" name="Chart 12">
          <a:extLst>
            <a:ext uri="{FF2B5EF4-FFF2-40B4-BE49-F238E27FC236}">
              <a16:creationId xmlns:a16="http://schemas.microsoft.com/office/drawing/2014/main" id="{00000000-0008-0000-0100-000081410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46903</xdr:colOff>
      <xdr:row>50</xdr:row>
      <xdr:rowOff>117332</xdr:rowOff>
    </xdr:from>
    <xdr:to>
      <xdr:col>9</xdr:col>
      <xdr:colOff>599353</xdr:colOff>
      <xdr:row>74</xdr:row>
      <xdr:rowOff>140134</xdr:rowOff>
    </xdr:to>
    <xdr:graphicFrame macro="">
      <xdr:nvGraphicFramePr>
        <xdr:cNvPr id="737666" name="Chart 13">
          <a:extLst>
            <a:ext uri="{FF2B5EF4-FFF2-40B4-BE49-F238E27FC236}">
              <a16:creationId xmlns:a16="http://schemas.microsoft.com/office/drawing/2014/main" id="{00000000-0008-0000-0100-000082410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0</xdr:colOff>
      <xdr:row>24</xdr:row>
      <xdr:rowOff>129309</xdr:rowOff>
    </xdr:from>
    <xdr:to>
      <xdr:col>9</xdr:col>
      <xdr:colOff>571500</xdr:colOff>
      <xdr:row>48</xdr:row>
      <xdr:rowOff>180687</xdr:rowOff>
    </xdr:to>
    <xdr:graphicFrame macro="">
      <xdr:nvGraphicFramePr>
        <xdr:cNvPr id="737667" name="Chart 14">
          <a:extLst>
            <a:ext uri="{FF2B5EF4-FFF2-40B4-BE49-F238E27FC236}">
              <a16:creationId xmlns:a16="http://schemas.microsoft.com/office/drawing/2014/main" id="{00000000-0008-0000-0100-000083410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114300</xdr:colOff>
      <xdr:row>75</xdr:row>
      <xdr:rowOff>54263</xdr:rowOff>
    </xdr:from>
    <xdr:to>
      <xdr:col>9</xdr:col>
      <xdr:colOff>590550</xdr:colOff>
      <xdr:row>99</xdr:row>
      <xdr:rowOff>143307</xdr:rowOff>
    </xdr:to>
    <xdr:graphicFrame macro="">
      <xdr:nvGraphicFramePr>
        <xdr:cNvPr id="737668" name="Chart 15">
          <a:extLst>
            <a:ext uri="{FF2B5EF4-FFF2-40B4-BE49-F238E27FC236}">
              <a16:creationId xmlns:a16="http://schemas.microsoft.com/office/drawing/2014/main" id="{00000000-0008-0000-0100-000084410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16</xdr:col>
      <xdr:colOff>82116</xdr:colOff>
      <xdr:row>50</xdr:row>
      <xdr:rowOff>23091</xdr:rowOff>
    </xdr:from>
    <xdr:to>
      <xdr:col>25</xdr:col>
      <xdr:colOff>16597</xdr:colOff>
      <xdr:row>74</xdr:row>
      <xdr:rowOff>150380</xdr:rowOff>
    </xdr:to>
    <xdr:graphicFrame macro="">
      <xdr:nvGraphicFramePr>
        <xdr:cNvPr id="737669" name="Chart 16">
          <a:extLst>
            <a:ext uri="{FF2B5EF4-FFF2-40B4-BE49-F238E27FC236}">
              <a16:creationId xmlns:a16="http://schemas.microsoft.com/office/drawing/2014/main" id="{00000000-0008-0000-0100-000085410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35</xdr:col>
      <xdr:colOff>305522</xdr:colOff>
      <xdr:row>25</xdr:row>
      <xdr:rowOff>9814</xdr:rowOff>
    </xdr:from>
    <xdr:to>
      <xdr:col>45</xdr:col>
      <xdr:colOff>45173</xdr:colOff>
      <xdr:row>49</xdr:row>
      <xdr:rowOff>23091</xdr:rowOff>
    </xdr:to>
    <xdr:graphicFrame macro="">
      <xdr:nvGraphicFramePr>
        <xdr:cNvPr id="737671" name="Chart 5">
          <a:extLst>
            <a:ext uri="{FF2B5EF4-FFF2-40B4-BE49-F238E27FC236}">
              <a16:creationId xmlns:a16="http://schemas.microsoft.com/office/drawing/2014/main" id="{00000000-0008-0000-0100-000087410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25</xdr:col>
      <xdr:colOff>238125</xdr:colOff>
      <xdr:row>76</xdr:row>
      <xdr:rowOff>-1</xdr:rowOff>
    </xdr:from>
    <xdr:to>
      <xdr:col>35</xdr:col>
      <xdr:colOff>127000</xdr:colOff>
      <xdr:row>100</xdr:row>
      <xdr:rowOff>69272</xdr:rowOff>
    </xdr:to>
    <xdr:graphicFrame macro="">
      <xdr:nvGraphicFramePr>
        <xdr:cNvPr id="737672" name="Chart 2">
          <a:extLst>
            <a:ext uri="{FF2B5EF4-FFF2-40B4-BE49-F238E27FC236}">
              <a16:creationId xmlns:a16="http://schemas.microsoft.com/office/drawing/2014/main" id="{00000000-0008-0000-0100-000088410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editAs="oneCell">
    <xdr:from>
      <xdr:col>15</xdr:col>
      <xdr:colOff>837333</xdr:colOff>
      <xdr:row>4</xdr:row>
      <xdr:rowOff>51666</xdr:rowOff>
    </xdr:from>
    <xdr:to>
      <xdr:col>17</xdr:col>
      <xdr:colOff>132195</xdr:colOff>
      <xdr:row>18</xdr:row>
      <xdr:rowOff>96196</xdr:rowOff>
    </xdr:to>
    <xdr:pic>
      <xdr:nvPicPr>
        <xdr:cNvPr id="22" name="Picture 21" descr="bpd_full_color.JPG">
          <a:extLst>
            <a:ext uri="{FF2B5EF4-FFF2-40B4-BE49-F238E27FC236}">
              <a16:creationId xmlns:a16="http://schemas.microsoft.com/office/drawing/2014/main" id="{00000000-0008-0000-0100-000016000000}"/>
            </a:ext>
          </a:extLst>
        </xdr:cNvPr>
        <xdr:cNvPicPr>
          <a:picLocks noChangeAspect="1"/>
        </xdr:cNvPicPr>
      </xdr:nvPicPr>
      <xdr:blipFill>
        <a:blip xmlns:r="http://schemas.openxmlformats.org/officeDocument/2006/relationships" r:embed="rId16" cstate="print"/>
        <a:stretch>
          <a:fillRect/>
        </a:stretch>
      </xdr:blipFill>
      <xdr:spPr>
        <a:xfrm>
          <a:off x="9867033" y="813666"/>
          <a:ext cx="3219162" cy="3930730"/>
        </a:xfrm>
        <a:prstGeom prst="rect">
          <a:avLst/>
        </a:prstGeom>
      </xdr:spPr>
    </xdr:pic>
    <xdr:clientData/>
  </xdr:twoCellAnchor>
  <xdr:twoCellAnchor editAs="oneCell">
    <xdr:from>
      <xdr:col>15</xdr:col>
      <xdr:colOff>0</xdr:colOff>
      <xdr:row>21</xdr:row>
      <xdr:rowOff>0</xdr:rowOff>
    </xdr:from>
    <xdr:to>
      <xdr:col>15</xdr:col>
      <xdr:colOff>541020</xdr:colOff>
      <xdr:row>22</xdr:row>
      <xdr:rowOff>15240</xdr:rowOff>
    </xdr:to>
    <xdr:pic>
      <xdr:nvPicPr>
        <xdr:cNvPr id="3076" name="Picture 4">
          <a:extLst>
            <a:ext uri="{FF2B5EF4-FFF2-40B4-BE49-F238E27FC236}">
              <a16:creationId xmlns:a16="http://schemas.microsoft.com/office/drawing/2014/main" id="{00000000-0008-0000-0100-0000040C0000}"/>
            </a:ext>
          </a:extLst>
        </xdr:cNvPr>
        <xdr:cNvPicPr>
          <a:picLocks noChangeAspect="1" noChangeArrowheads="1"/>
        </xdr:cNvPicPr>
      </xdr:nvPicPr>
      <xdr:blipFill>
        <a:blip xmlns:r="http://schemas.openxmlformats.org/officeDocument/2006/relationships" r:embed="rId17"/>
        <a:srcRect/>
        <a:stretch>
          <a:fillRect/>
        </a:stretch>
      </xdr:blipFill>
      <xdr:spPr bwMode="auto">
        <a:xfrm>
          <a:off x="9250680" y="5044440"/>
          <a:ext cx="541020" cy="198120"/>
        </a:xfrm>
        <a:prstGeom prst="rect">
          <a:avLst/>
        </a:prstGeom>
        <a:noFill/>
      </xdr:spPr>
    </xdr:pic>
    <xdr:clientData/>
  </xdr:twoCellAnchor>
  <xdr:twoCellAnchor>
    <xdr:from>
      <xdr:col>33</xdr:col>
      <xdr:colOff>476250</xdr:colOff>
      <xdr:row>3</xdr:row>
      <xdr:rowOff>171450</xdr:rowOff>
    </xdr:from>
    <xdr:to>
      <xdr:col>45</xdr:col>
      <xdr:colOff>76200</xdr:colOff>
      <xdr:row>23</xdr:row>
      <xdr:rowOff>152400</xdr:rowOff>
    </xdr:to>
    <xdr:sp macro="" textlink="">
      <xdr:nvSpPr>
        <xdr:cNvPr id="24" name="TextBox 23">
          <a:extLst>
            <a:ext uri="{FF2B5EF4-FFF2-40B4-BE49-F238E27FC236}">
              <a16:creationId xmlns:a16="http://schemas.microsoft.com/office/drawing/2014/main" id="{DFC4FC71-9720-4F1D-AA99-578DD83CEE67}"/>
            </a:ext>
          </a:extLst>
        </xdr:cNvPr>
        <xdr:cNvSpPr txBox="1"/>
      </xdr:nvSpPr>
      <xdr:spPr>
        <a:xfrm>
          <a:off x="23622000" y="742950"/>
          <a:ext cx="6915150" cy="50101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800" u="none"/>
        </a:p>
        <a:p>
          <a:endParaRPr lang="en-US" sz="1800" u="none"/>
        </a:p>
        <a:p>
          <a:r>
            <a:rPr lang="en-US" sz="1800" b="1" u="sng">
              <a:solidFill>
                <a:schemeClr val="dk1"/>
              </a:solidFill>
              <a:latin typeface="+mn-lt"/>
              <a:ea typeface="+mn-ea"/>
              <a:cs typeface="+mn-cs"/>
            </a:rPr>
            <a:t>Top 5 Stations For Part 1 Crimes </a:t>
          </a:r>
          <a:endParaRPr lang="en-US" sz="1800" b="1">
            <a:solidFill>
              <a:schemeClr val="dk1"/>
            </a:solidFill>
            <a:latin typeface="+mn-lt"/>
            <a:ea typeface="+mn-ea"/>
            <a:cs typeface="+mn-cs"/>
          </a:endParaRPr>
        </a:p>
        <a:p>
          <a:r>
            <a:rPr lang="en-US" sz="1800" b="1" u="sng">
              <a:solidFill>
                <a:schemeClr val="dk1"/>
              </a:solidFill>
              <a:latin typeface="+mn-lt"/>
              <a:ea typeface="+mn-ea"/>
              <a:cs typeface="+mn-cs"/>
            </a:rPr>
            <a:t>Most Frequent</a:t>
          </a:r>
          <a:r>
            <a:rPr lang="en-US" sz="1800" b="1" u="sng" baseline="0">
              <a:solidFill>
                <a:schemeClr val="dk1"/>
              </a:solidFill>
              <a:latin typeface="+mn-lt"/>
              <a:ea typeface="+mn-ea"/>
              <a:cs typeface="+mn-cs"/>
            </a:rPr>
            <a:t> 2017</a:t>
          </a:r>
          <a:r>
            <a:rPr lang="en-US" sz="1800" b="1">
              <a:solidFill>
                <a:schemeClr val="dk1"/>
              </a:solidFill>
              <a:latin typeface="+mn-lt"/>
              <a:ea typeface="+mn-ea"/>
              <a:cs typeface="+mn-cs"/>
            </a:rPr>
            <a:t>                                </a:t>
          </a:r>
          <a:r>
            <a:rPr lang="en-US" sz="1800" b="1" u="sng">
              <a:solidFill>
                <a:schemeClr val="dk1"/>
              </a:solidFill>
              <a:latin typeface="+mn-lt"/>
              <a:ea typeface="+mn-ea"/>
              <a:cs typeface="+mn-cs"/>
            </a:rPr>
            <a:t>Most Frequent all of 2017</a:t>
          </a:r>
        </a:p>
        <a:p>
          <a:r>
            <a:rPr lang="en-US" sz="1800" b="1" u="sng">
              <a:solidFill>
                <a:schemeClr val="dk1"/>
              </a:solidFill>
              <a:latin typeface="+mn-lt"/>
              <a:ea typeface="+mn-ea"/>
              <a:cs typeface="+mn-cs"/>
            </a:rPr>
            <a:t>2018 Current Month</a:t>
          </a:r>
          <a:r>
            <a:rPr lang="en-US" sz="1800" b="1" u="none">
              <a:solidFill>
                <a:schemeClr val="dk1"/>
              </a:solidFill>
              <a:latin typeface="+mn-lt"/>
              <a:ea typeface="+mn-ea"/>
              <a:cs typeface="+mn-cs"/>
            </a:rPr>
            <a:t>		                  </a:t>
          </a:r>
          <a:r>
            <a:rPr lang="en-US" sz="1800" b="1" u="sng">
              <a:solidFill>
                <a:schemeClr val="dk1"/>
              </a:solidFill>
              <a:latin typeface="+mn-lt"/>
              <a:ea typeface="+mn-ea"/>
              <a:cs typeface="+mn-cs"/>
            </a:rPr>
            <a:t>2017 YEAR</a:t>
          </a:r>
        </a:p>
        <a:p>
          <a:endParaRPr lang="en-US" sz="1800" b="1">
            <a:solidFill>
              <a:schemeClr val="dk1"/>
            </a:solidFill>
            <a:latin typeface="+mn-lt"/>
            <a:ea typeface="+mn-ea"/>
            <a:cs typeface="+mn-cs"/>
          </a:endParaRPr>
        </a:p>
        <a:p>
          <a:r>
            <a:rPr lang="en-US" sz="1800" b="1">
              <a:solidFill>
                <a:schemeClr val="dk1"/>
              </a:solidFill>
              <a:latin typeface="+mn-lt"/>
              <a:ea typeface="+mn-ea"/>
              <a:cs typeface="+mn-cs"/>
            </a:rPr>
            <a:t>Hayward					Coliseum	</a:t>
          </a:r>
        </a:p>
        <a:p>
          <a:r>
            <a:rPr lang="en-US" sz="1800" b="1">
              <a:solidFill>
                <a:schemeClr val="dk1"/>
              </a:solidFill>
              <a:latin typeface="+mn-lt"/>
              <a:ea typeface="+mn-ea"/>
              <a:cs typeface="+mn-cs"/>
            </a:rPr>
            <a:t>Pleasant</a:t>
          </a:r>
          <a:r>
            <a:rPr lang="en-US" sz="1800" b="1" baseline="0">
              <a:solidFill>
                <a:schemeClr val="dk1"/>
              </a:solidFill>
              <a:latin typeface="+mn-lt"/>
              <a:ea typeface="+mn-ea"/>
              <a:cs typeface="+mn-cs"/>
            </a:rPr>
            <a:t> Hill</a:t>
          </a:r>
          <a:r>
            <a:rPr lang="en-US" sz="1800" b="1">
              <a:solidFill>
                <a:schemeClr val="dk1"/>
              </a:solidFill>
              <a:latin typeface="+mn-lt"/>
              <a:ea typeface="+mn-ea"/>
              <a:cs typeface="+mn-cs"/>
            </a:rPr>
            <a:t>				Bay Fair</a:t>
          </a:r>
        </a:p>
        <a:p>
          <a:r>
            <a:rPr lang="en-US" sz="1800" b="1" baseline="0">
              <a:solidFill>
                <a:schemeClr val="dk1"/>
              </a:solidFill>
              <a:latin typeface="+mn-lt"/>
              <a:ea typeface="+mn-ea"/>
              <a:cs typeface="+mn-cs"/>
            </a:rPr>
            <a:t>Coliseum	</a:t>
          </a:r>
          <a:r>
            <a:rPr lang="en-US" sz="1800" b="1">
              <a:solidFill>
                <a:schemeClr val="dk1"/>
              </a:solidFill>
              <a:latin typeface="+mn-lt"/>
              <a:ea typeface="+mn-ea"/>
              <a:cs typeface="+mn-cs"/>
            </a:rPr>
            <a:t>				West Oakland</a:t>
          </a:r>
        </a:p>
        <a:p>
          <a:r>
            <a:rPr lang="en-US" sz="1800" b="1" baseline="0">
              <a:solidFill>
                <a:schemeClr val="dk1"/>
              </a:solidFill>
              <a:latin typeface="+mn-lt"/>
              <a:ea typeface="+mn-ea"/>
              <a:cs typeface="+mn-cs"/>
            </a:rPr>
            <a:t>West Oakland				Fruitvale</a:t>
          </a:r>
        </a:p>
        <a:p>
          <a:r>
            <a:rPr lang="en-US" sz="1800" b="1" baseline="0">
              <a:solidFill>
                <a:schemeClr val="dk1"/>
              </a:solidFill>
              <a:latin typeface="+mn-lt"/>
              <a:ea typeface="+mn-ea"/>
              <a:cs typeface="+mn-cs"/>
            </a:rPr>
            <a:t>Richmond	</a:t>
          </a:r>
          <a:r>
            <a:rPr lang="en-US" sz="1800" b="1">
              <a:solidFill>
                <a:schemeClr val="dk1"/>
              </a:solidFill>
              <a:latin typeface="+mn-lt"/>
              <a:ea typeface="+mn-ea"/>
              <a:cs typeface="+mn-cs"/>
            </a:rPr>
            <a:t>			East Dublin</a:t>
          </a:r>
        </a:p>
        <a:p>
          <a:endParaRPr lang="en-US" sz="1800" b="1">
            <a:solidFill>
              <a:schemeClr val="dk1"/>
            </a:solidFill>
            <a:latin typeface="+mn-lt"/>
            <a:ea typeface="+mn-ea"/>
            <a:cs typeface="+mn-cs"/>
          </a:endParaRPr>
        </a:p>
        <a:p>
          <a:endParaRPr lang="en-US" sz="1800" b="1">
            <a:solidFill>
              <a:schemeClr val="dk1"/>
            </a:solidFill>
            <a:latin typeface="+mn-lt"/>
            <a:ea typeface="+mn-ea"/>
            <a:cs typeface="+mn-cs"/>
          </a:endParaRPr>
        </a:p>
        <a:p>
          <a:endParaRPr lang="en-US" sz="1800" b="1">
            <a:solidFill>
              <a:schemeClr val="dk1"/>
            </a:solidFill>
            <a:latin typeface="+mn-lt"/>
            <a:ea typeface="+mn-ea"/>
            <a:cs typeface="+mn-cs"/>
          </a:endParaRPr>
        </a:p>
        <a:p>
          <a:r>
            <a:rPr lang="en-US" sz="1800" b="1">
              <a:solidFill>
                <a:schemeClr val="dk1"/>
              </a:solidFill>
              <a:latin typeface="+mn-lt"/>
              <a:ea typeface="+mn-ea"/>
              <a:cs typeface="+mn-cs"/>
            </a:rPr>
            <a:t>This list was obtained by adding the highest totals listed</a:t>
          </a:r>
        </a:p>
        <a:p>
          <a:r>
            <a:rPr lang="en-US" sz="1800" b="1">
              <a:solidFill>
                <a:schemeClr val="dk1"/>
              </a:solidFill>
              <a:latin typeface="+mn-lt"/>
              <a:ea typeface="+mn-ea"/>
              <a:cs typeface="+mn-cs"/>
            </a:rPr>
            <a:t>in the Part 1 crimes data.</a:t>
          </a:r>
        </a:p>
        <a:p>
          <a:endParaRPr lang="en-US" sz="1800" u="none"/>
        </a:p>
      </xdr:txBody>
    </xdr:sp>
    <xdr:clientData/>
  </xdr:twoCellAnchor>
  <xdr:twoCellAnchor>
    <xdr:from>
      <xdr:col>16</xdr:col>
      <xdr:colOff>476250</xdr:colOff>
      <xdr:row>11</xdr:row>
      <xdr:rowOff>114300</xdr:rowOff>
    </xdr:from>
    <xdr:to>
      <xdr:col>33</xdr:col>
      <xdr:colOff>57150</xdr:colOff>
      <xdr:row>23</xdr:row>
      <xdr:rowOff>152400</xdr:rowOff>
    </xdr:to>
    <xdr:sp macro="" textlink="">
      <xdr:nvSpPr>
        <xdr:cNvPr id="26" name="TextBox 25">
          <a:extLst>
            <a:ext uri="{FF2B5EF4-FFF2-40B4-BE49-F238E27FC236}">
              <a16:creationId xmlns:a16="http://schemas.microsoft.com/office/drawing/2014/main" id="{5EA7FA39-8E3C-47E7-B980-8998F89B4A14}"/>
            </a:ext>
          </a:extLst>
        </xdr:cNvPr>
        <xdr:cNvSpPr txBox="1"/>
      </xdr:nvSpPr>
      <xdr:spPr>
        <a:xfrm>
          <a:off x="12744450" y="3429000"/>
          <a:ext cx="10458450" cy="23241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2000" b="1">
              <a:solidFill>
                <a:schemeClr val="accent2"/>
              </a:solidFill>
              <a:effectLst/>
              <a:latin typeface="+mn-lt"/>
              <a:ea typeface="+mn-ea"/>
              <a:cs typeface="+mn-cs"/>
            </a:rPr>
            <a:t>Disclaimer--**</a:t>
          </a:r>
          <a:r>
            <a:rPr lang="en-US" sz="2000" b="1">
              <a:solidFill>
                <a:schemeClr val="dk1"/>
              </a:solidFill>
              <a:effectLst/>
              <a:latin typeface="+mn-lt"/>
              <a:ea typeface="+mn-ea"/>
              <a:cs typeface="+mn-cs"/>
            </a:rPr>
            <a:t>The data is drawn from the BART Police Department TriTech computer database, and they are unaudited.   The numbers may not match the official monthly totals reported to the FBI through the Uniform Crime Reporting (UCR) program. Late reporting, the reclassification or unfounding of crimes, can affect crime statistics. </a:t>
          </a:r>
          <a:r>
            <a:rPr lang="en-US" sz="2000" b="0">
              <a:solidFill>
                <a:srgbClr val="00B050"/>
              </a:solidFill>
              <a:effectLst/>
              <a:latin typeface="+mn-lt"/>
              <a:ea typeface="+mn-ea"/>
              <a:cs typeface="+mn-cs"/>
            </a:rPr>
            <a:t>OT Budget costs </a:t>
          </a:r>
          <a:r>
            <a:rPr lang="en-US" sz="2000" b="1">
              <a:solidFill>
                <a:schemeClr val="dk1"/>
              </a:solidFill>
              <a:effectLst/>
              <a:latin typeface="+mn-lt"/>
              <a:ea typeface="+mn-ea"/>
              <a:cs typeface="+mn-cs"/>
            </a:rPr>
            <a:t>are projected</a:t>
          </a:r>
          <a:r>
            <a:rPr lang="en-US" sz="2000" b="1" baseline="0">
              <a:solidFill>
                <a:schemeClr val="dk1"/>
              </a:solidFill>
              <a:effectLst/>
              <a:latin typeface="+mn-lt"/>
              <a:ea typeface="+mn-ea"/>
              <a:cs typeface="+mn-cs"/>
            </a:rPr>
            <a:t> numbers and actual numbers are about</a:t>
          </a:r>
          <a:r>
            <a:rPr lang="en-US" sz="2000" b="1" baseline="0">
              <a:solidFill>
                <a:srgbClr val="7030A0"/>
              </a:solidFill>
              <a:effectLst/>
              <a:latin typeface="+mn-lt"/>
              <a:ea typeface="+mn-ea"/>
              <a:cs typeface="+mn-cs"/>
            </a:rPr>
            <a:t> 3 </a:t>
          </a:r>
          <a:r>
            <a:rPr lang="en-US" sz="2000" b="1" baseline="0">
              <a:solidFill>
                <a:schemeClr val="dk1"/>
              </a:solidFill>
              <a:effectLst/>
              <a:latin typeface="+mn-lt"/>
              <a:ea typeface="+mn-ea"/>
              <a:cs typeface="+mn-cs"/>
            </a:rPr>
            <a:t>months behind. </a:t>
          </a:r>
          <a:r>
            <a:rPr lang="en-US" sz="2000" b="1">
              <a:solidFill>
                <a:schemeClr val="dk1"/>
              </a:solidFill>
              <a:effectLst/>
              <a:latin typeface="+mn-lt"/>
              <a:ea typeface="+mn-ea"/>
              <a:cs typeface="+mn-cs"/>
            </a:rPr>
            <a:t>The statistics contained in the on the Performance Measurements are </a:t>
          </a:r>
          <a:r>
            <a:rPr lang="en-US" sz="2000" b="1">
              <a:solidFill>
                <a:schemeClr val="accent1"/>
              </a:solidFill>
              <a:effectLst/>
              <a:latin typeface="+mn-lt"/>
              <a:ea typeface="+mn-ea"/>
              <a:cs typeface="+mn-cs"/>
            </a:rPr>
            <a:t>subject to change , updates, and corrections. </a:t>
          </a:r>
          <a:r>
            <a:rPr lang="en-US" sz="2000" b="1">
              <a:solidFill>
                <a:schemeClr val="dk1"/>
              </a:solidFill>
              <a:effectLst/>
              <a:latin typeface="+mn-lt"/>
              <a:ea typeface="+mn-ea"/>
              <a:cs typeface="+mn-cs"/>
            </a:rPr>
            <a:t>**</a:t>
          </a:r>
        </a:p>
      </xdr:txBody>
    </xdr:sp>
    <xdr:clientData/>
  </xdr:twoCellAnchor>
  <xdr:twoCellAnchor editAs="oneCell">
    <xdr:from>
      <xdr:col>0</xdr:col>
      <xdr:colOff>0</xdr:colOff>
      <xdr:row>0</xdr:row>
      <xdr:rowOff>0</xdr:rowOff>
    </xdr:from>
    <xdr:to>
      <xdr:col>15</xdr:col>
      <xdr:colOff>737260</xdr:colOff>
      <xdr:row>22</xdr:row>
      <xdr:rowOff>76200</xdr:rowOff>
    </xdr:to>
    <xdr:pic>
      <xdr:nvPicPr>
        <xdr:cNvPr id="25" name="Picture 24">
          <a:extLst>
            <a:ext uri="{FF2B5EF4-FFF2-40B4-BE49-F238E27FC236}">
              <a16:creationId xmlns:a16="http://schemas.microsoft.com/office/drawing/2014/main" id="{C3A81EB2-A092-4FF4-94D3-B4CB2D791288}"/>
            </a:ext>
          </a:extLst>
        </xdr:cNvPr>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0" y="0"/>
          <a:ext cx="9766960" cy="5486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4</xdr:row>
      <xdr:rowOff>0</xdr:rowOff>
    </xdr:from>
    <xdr:to>
      <xdr:col>14</xdr:col>
      <xdr:colOff>182789</xdr:colOff>
      <xdr:row>17</xdr:row>
      <xdr:rowOff>142875</xdr:rowOff>
    </xdr:to>
    <xdr:pic>
      <xdr:nvPicPr>
        <xdr:cNvPr id="2" name="Picture 1">
          <a:extLst>
            <a:ext uri="{FF2B5EF4-FFF2-40B4-BE49-F238E27FC236}">
              <a16:creationId xmlns:a16="http://schemas.microsoft.com/office/drawing/2014/main" id="{CF3F6B92-FE15-457D-A8A1-9791CC8AF0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762000"/>
          <a:ext cx="8107589" cy="2619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152400</xdr:rowOff>
    </xdr:from>
    <xdr:to>
      <xdr:col>14</xdr:col>
      <xdr:colOff>57150</xdr:colOff>
      <xdr:row>28</xdr:row>
      <xdr:rowOff>28575</xdr:rowOff>
    </xdr:to>
    <xdr:sp macro="" textlink="">
      <xdr:nvSpPr>
        <xdr:cNvPr id="3" name="TextBox 2">
          <a:extLst>
            <a:ext uri="{FF2B5EF4-FFF2-40B4-BE49-F238E27FC236}">
              <a16:creationId xmlns:a16="http://schemas.microsoft.com/office/drawing/2014/main" id="{597F5AAB-8192-4BF4-B9B6-38530F7F8603}"/>
            </a:ext>
          </a:extLst>
        </xdr:cNvPr>
        <xdr:cNvSpPr txBox="1"/>
      </xdr:nvSpPr>
      <xdr:spPr>
        <a:xfrm>
          <a:off x="609600" y="533400"/>
          <a:ext cx="7981950" cy="48291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800" u="none"/>
        </a:p>
        <a:p>
          <a:endParaRPr lang="en-US" sz="1800" u="none"/>
        </a:p>
        <a:p>
          <a:r>
            <a:rPr lang="en-US" sz="1800" b="1" u="sng">
              <a:solidFill>
                <a:schemeClr val="dk1"/>
              </a:solidFill>
              <a:latin typeface="+mn-lt"/>
              <a:ea typeface="+mn-ea"/>
              <a:cs typeface="+mn-cs"/>
            </a:rPr>
            <a:t>Top 5 Stations For Part 1 Crimes </a:t>
          </a:r>
          <a:endParaRPr lang="en-US" sz="1800" b="1">
            <a:solidFill>
              <a:schemeClr val="dk1"/>
            </a:solidFill>
            <a:latin typeface="+mn-lt"/>
            <a:ea typeface="+mn-ea"/>
            <a:cs typeface="+mn-cs"/>
          </a:endParaRPr>
        </a:p>
        <a:p>
          <a:r>
            <a:rPr lang="en-US" sz="1800" b="1" u="sng">
              <a:solidFill>
                <a:schemeClr val="dk1"/>
              </a:solidFill>
              <a:latin typeface="+mn-lt"/>
              <a:ea typeface="+mn-ea"/>
              <a:cs typeface="+mn-cs"/>
            </a:rPr>
            <a:t>Most Frequent</a:t>
          </a:r>
          <a:r>
            <a:rPr lang="en-US" sz="1800" b="1" u="sng" baseline="0">
              <a:solidFill>
                <a:schemeClr val="dk1"/>
              </a:solidFill>
              <a:latin typeface="+mn-lt"/>
              <a:ea typeface="+mn-ea"/>
              <a:cs typeface="+mn-cs"/>
            </a:rPr>
            <a:t> 2017</a:t>
          </a:r>
          <a:r>
            <a:rPr lang="en-US" sz="1800" b="1">
              <a:solidFill>
                <a:schemeClr val="dk1"/>
              </a:solidFill>
              <a:latin typeface="+mn-lt"/>
              <a:ea typeface="+mn-ea"/>
              <a:cs typeface="+mn-cs"/>
            </a:rPr>
            <a:t>                                </a:t>
          </a:r>
          <a:r>
            <a:rPr lang="en-US" sz="1800" b="1" u="sng">
              <a:solidFill>
                <a:schemeClr val="dk1"/>
              </a:solidFill>
              <a:latin typeface="+mn-lt"/>
              <a:ea typeface="+mn-ea"/>
              <a:cs typeface="+mn-cs"/>
            </a:rPr>
            <a:t>Most Frequent all of 2016</a:t>
          </a:r>
        </a:p>
        <a:p>
          <a:r>
            <a:rPr lang="en-US" sz="1800" b="1" u="sng">
              <a:solidFill>
                <a:schemeClr val="dk1"/>
              </a:solidFill>
              <a:latin typeface="+mn-lt"/>
              <a:ea typeface="+mn-ea"/>
              <a:cs typeface="+mn-cs"/>
            </a:rPr>
            <a:t>This Month</a:t>
          </a:r>
          <a:r>
            <a:rPr lang="en-US" sz="1800" b="1" u="none">
              <a:solidFill>
                <a:schemeClr val="dk1"/>
              </a:solidFill>
              <a:latin typeface="+mn-lt"/>
              <a:ea typeface="+mn-ea"/>
              <a:cs typeface="+mn-cs"/>
            </a:rPr>
            <a:t>			                  </a:t>
          </a:r>
          <a:r>
            <a:rPr lang="en-US" sz="1800" b="1" u="sng">
              <a:solidFill>
                <a:schemeClr val="dk1"/>
              </a:solidFill>
              <a:latin typeface="+mn-lt"/>
              <a:ea typeface="+mn-ea"/>
              <a:cs typeface="+mn-cs"/>
            </a:rPr>
            <a:t>2016 YEAR</a:t>
          </a:r>
        </a:p>
        <a:p>
          <a:endParaRPr lang="en-US" sz="1800" b="1">
            <a:solidFill>
              <a:schemeClr val="dk1"/>
            </a:solidFill>
            <a:latin typeface="+mn-lt"/>
            <a:ea typeface="+mn-ea"/>
            <a:cs typeface="+mn-cs"/>
          </a:endParaRPr>
        </a:p>
        <a:p>
          <a:r>
            <a:rPr lang="en-US" sz="1800" b="1">
              <a:solidFill>
                <a:schemeClr val="dk1"/>
              </a:solidFill>
              <a:latin typeface="+mn-lt"/>
              <a:ea typeface="+mn-ea"/>
              <a:cs typeface="+mn-cs"/>
            </a:rPr>
            <a:t>Coliseum					Coliseum	</a:t>
          </a:r>
        </a:p>
        <a:p>
          <a:r>
            <a:rPr lang="en-US" sz="1800" b="1">
              <a:solidFill>
                <a:schemeClr val="dk1"/>
              </a:solidFill>
              <a:latin typeface="+mn-lt"/>
              <a:ea typeface="+mn-ea"/>
              <a:cs typeface="+mn-cs"/>
            </a:rPr>
            <a:t>Dublin					Fruitvale</a:t>
          </a:r>
        </a:p>
        <a:p>
          <a:r>
            <a:rPr lang="en-US" sz="1800" b="1" baseline="0">
              <a:solidFill>
                <a:schemeClr val="dk1"/>
              </a:solidFill>
              <a:latin typeface="+mn-lt"/>
              <a:ea typeface="+mn-ea"/>
              <a:cs typeface="+mn-cs"/>
            </a:rPr>
            <a:t>Del Norte</a:t>
          </a:r>
          <a:r>
            <a:rPr lang="en-US" sz="1800" b="1">
              <a:solidFill>
                <a:schemeClr val="dk1"/>
              </a:solidFill>
              <a:latin typeface="+mn-lt"/>
              <a:ea typeface="+mn-ea"/>
              <a:cs typeface="+mn-cs"/>
            </a:rPr>
            <a:t>				Bay Fair</a:t>
          </a:r>
        </a:p>
        <a:p>
          <a:r>
            <a:rPr lang="en-US" sz="1800" b="1" baseline="0">
              <a:solidFill>
                <a:schemeClr val="dk1"/>
              </a:solidFill>
              <a:latin typeface="+mn-lt"/>
              <a:ea typeface="+mn-ea"/>
              <a:cs typeface="+mn-cs"/>
            </a:rPr>
            <a:t>Fruitvale					Concord</a:t>
          </a:r>
        </a:p>
        <a:p>
          <a:r>
            <a:rPr lang="en-US" sz="1800" b="1" baseline="0">
              <a:solidFill>
                <a:schemeClr val="dk1"/>
              </a:solidFill>
              <a:latin typeface="+mn-lt"/>
              <a:ea typeface="+mn-ea"/>
              <a:cs typeface="+mn-cs"/>
            </a:rPr>
            <a:t>Hayward	</a:t>
          </a:r>
          <a:r>
            <a:rPr lang="en-US" sz="1800" b="1">
              <a:solidFill>
                <a:schemeClr val="dk1"/>
              </a:solidFill>
              <a:latin typeface="+mn-lt"/>
              <a:ea typeface="+mn-ea"/>
              <a:cs typeface="+mn-cs"/>
            </a:rPr>
            <a:t> 				East Dublin</a:t>
          </a:r>
        </a:p>
        <a:p>
          <a:endParaRPr lang="en-US" sz="1800" b="1">
            <a:solidFill>
              <a:schemeClr val="dk1"/>
            </a:solidFill>
            <a:latin typeface="+mn-lt"/>
            <a:ea typeface="+mn-ea"/>
            <a:cs typeface="+mn-cs"/>
          </a:endParaRPr>
        </a:p>
        <a:p>
          <a:endParaRPr lang="en-US" sz="1800" b="1">
            <a:solidFill>
              <a:schemeClr val="dk1"/>
            </a:solidFill>
            <a:latin typeface="+mn-lt"/>
            <a:ea typeface="+mn-ea"/>
            <a:cs typeface="+mn-cs"/>
          </a:endParaRPr>
        </a:p>
        <a:p>
          <a:endParaRPr lang="en-US" sz="1800" b="1">
            <a:solidFill>
              <a:schemeClr val="dk1"/>
            </a:solidFill>
            <a:latin typeface="+mn-lt"/>
            <a:ea typeface="+mn-ea"/>
            <a:cs typeface="+mn-cs"/>
          </a:endParaRPr>
        </a:p>
        <a:p>
          <a:r>
            <a:rPr lang="en-US" sz="1800" b="1">
              <a:solidFill>
                <a:schemeClr val="dk1"/>
              </a:solidFill>
              <a:latin typeface="+mn-lt"/>
              <a:ea typeface="+mn-ea"/>
              <a:cs typeface="+mn-cs"/>
            </a:rPr>
            <a:t>This list was obtained by adding the highest totals listed</a:t>
          </a:r>
        </a:p>
        <a:p>
          <a:r>
            <a:rPr lang="en-US" sz="1800" b="1">
              <a:solidFill>
                <a:schemeClr val="dk1"/>
              </a:solidFill>
              <a:latin typeface="+mn-lt"/>
              <a:ea typeface="+mn-ea"/>
              <a:cs typeface="+mn-cs"/>
            </a:rPr>
            <a:t>in the Part 1 crimes data.</a:t>
          </a:r>
        </a:p>
        <a:p>
          <a:endParaRPr lang="en-US" sz="1800" u="none"/>
        </a:p>
      </xdr:txBody>
    </xdr:sp>
    <xdr:clientData/>
  </xdr:twoCellAnchor>
  <xdr:twoCellAnchor>
    <xdr:from>
      <xdr:col>0</xdr:col>
      <xdr:colOff>533399</xdr:colOff>
      <xdr:row>29</xdr:row>
      <xdr:rowOff>152400</xdr:rowOff>
    </xdr:from>
    <xdr:to>
      <xdr:col>14</xdr:col>
      <xdr:colOff>38100</xdr:colOff>
      <xdr:row>55</xdr:row>
      <xdr:rowOff>9526</xdr:rowOff>
    </xdr:to>
    <xdr:sp macro="" textlink="">
      <xdr:nvSpPr>
        <xdr:cNvPr id="4" name="TextBox 3">
          <a:extLst>
            <a:ext uri="{FF2B5EF4-FFF2-40B4-BE49-F238E27FC236}">
              <a16:creationId xmlns:a16="http://schemas.microsoft.com/office/drawing/2014/main" id="{3C0D2564-4F74-4DA0-A860-B42B53F075C1}"/>
            </a:ext>
          </a:extLst>
        </xdr:cNvPr>
        <xdr:cNvSpPr txBox="1"/>
      </xdr:nvSpPr>
      <xdr:spPr>
        <a:xfrm>
          <a:off x="533399" y="5676900"/>
          <a:ext cx="8039101" cy="48101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800" u="none"/>
        </a:p>
        <a:p>
          <a:r>
            <a:rPr lang="en-US" sz="1800" b="1">
              <a:solidFill>
                <a:schemeClr val="dk1"/>
              </a:solidFill>
              <a:latin typeface="+mn-lt"/>
              <a:ea typeface="+mn-ea"/>
              <a:cs typeface="+mn-cs"/>
            </a:rPr>
            <a:t>Crime rate per 1,000 inhabitants</a:t>
          </a:r>
          <a:r>
            <a:rPr lang="en-US" sz="1800" b="1" baseline="0">
              <a:solidFill>
                <a:schemeClr val="dk1"/>
              </a:solidFill>
              <a:latin typeface="+mn-lt"/>
              <a:ea typeface="+mn-ea"/>
              <a:cs typeface="+mn-cs"/>
            </a:rPr>
            <a:t> based on average weekday ridership= </a:t>
          </a:r>
          <a:r>
            <a:rPr lang="en-US" sz="1800" b="1" baseline="0">
              <a:solidFill>
                <a:schemeClr val="tx2"/>
              </a:solidFill>
              <a:latin typeface="+mn-lt"/>
              <a:ea typeface="+mn-ea"/>
              <a:cs typeface="+mn-cs"/>
            </a:rPr>
            <a:t>0.695</a:t>
          </a:r>
        </a:p>
        <a:p>
          <a:endParaRPr lang="en-US" sz="1800" b="1" baseline="0">
            <a:solidFill>
              <a:sysClr val="windowText" lastClr="000000"/>
            </a:solidFill>
            <a:latin typeface="+mn-lt"/>
            <a:ea typeface="+mn-ea"/>
            <a:cs typeface="+mn-cs"/>
          </a:endParaRPr>
        </a:p>
        <a:p>
          <a:r>
            <a:rPr lang="en-US" sz="1800" b="1" baseline="0">
              <a:solidFill>
                <a:sysClr val="windowText" lastClr="000000"/>
              </a:solidFill>
              <a:latin typeface="+mn-lt"/>
              <a:ea typeface="+mn-ea"/>
              <a:cs typeface="+mn-cs"/>
            </a:rPr>
            <a:t>Crime based on (PART 1 Crimes- Homicide, Rape, Robbery, Aggravated Assault, Arson, Theft, Auto Burglary).  Total=  </a:t>
          </a:r>
          <a:r>
            <a:rPr lang="en-US" sz="1800" b="1" baseline="0">
              <a:solidFill>
                <a:schemeClr val="tx2"/>
              </a:solidFill>
              <a:latin typeface="+mn-lt"/>
              <a:ea typeface="+mn-ea"/>
              <a:cs typeface="+mn-cs"/>
            </a:rPr>
            <a:t>292</a:t>
          </a:r>
        </a:p>
        <a:p>
          <a:endParaRPr lang="en-US" sz="1800" b="1">
            <a:solidFill>
              <a:schemeClr val="tx2"/>
            </a:solidFill>
            <a:latin typeface="+mn-lt"/>
            <a:ea typeface="+mn-ea"/>
            <a:cs typeface="+mn-cs"/>
          </a:endParaRPr>
        </a:p>
        <a:p>
          <a:endParaRPr lang="en-US" sz="1800" b="1">
            <a:solidFill>
              <a:schemeClr val="dk1"/>
            </a:solidFill>
            <a:latin typeface="+mn-lt"/>
            <a:ea typeface="+mn-ea"/>
            <a:cs typeface="+mn-cs"/>
          </a:endParaRPr>
        </a:p>
        <a:p>
          <a:r>
            <a:rPr lang="en-US" sz="1800" b="1">
              <a:solidFill>
                <a:schemeClr val="dk1"/>
              </a:solidFill>
              <a:latin typeface="+mn-lt"/>
              <a:ea typeface="+mn-ea"/>
              <a:cs typeface="+mn-cs"/>
            </a:rPr>
            <a:t>Rider</a:t>
          </a:r>
          <a:r>
            <a:rPr lang="en-US" sz="1800" b="1" u="none">
              <a:solidFill>
                <a:schemeClr val="dk1"/>
              </a:solidFill>
              <a:latin typeface="+mn-lt"/>
              <a:ea typeface="+mn-ea"/>
              <a:cs typeface="+mn-cs"/>
            </a:rPr>
            <a:t>ship</a:t>
          </a:r>
          <a:r>
            <a:rPr lang="en-US" sz="1800" b="1" u="none" baseline="0">
              <a:solidFill>
                <a:schemeClr val="dk1"/>
              </a:solidFill>
              <a:latin typeface="+mn-lt"/>
              <a:ea typeface="+mn-ea"/>
              <a:cs typeface="+mn-cs"/>
            </a:rPr>
            <a:t> was based on Webbart average weekday ridership of </a:t>
          </a:r>
          <a:r>
            <a:rPr lang="en-US" sz="1800" b="1" u="none" baseline="0">
              <a:solidFill>
                <a:schemeClr val="tx2"/>
              </a:solidFill>
              <a:latin typeface="+mn-lt"/>
              <a:ea typeface="+mn-ea"/>
              <a:cs typeface="+mn-cs"/>
            </a:rPr>
            <a:t>419,497</a:t>
          </a:r>
          <a:r>
            <a:rPr lang="en-US" sz="1800" b="1" u="none" baseline="0">
              <a:solidFill>
                <a:schemeClr val="dk1"/>
              </a:solidFill>
              <a:latin typeface="+mn-lt"/>
              <a:ea typeface="+mn-ea"/>
              <a:cs typeface="+mn-cs"/>
            </a:rPr>
            <a:t>.</a:t>
          </a:r>
        </a:p>
        <a:p>
          <a:r>
            <a:rPr lang="en-US" sz="1800" b="1" u="none" baseline="0">
              <a:solidFill>
                <a:schemeClr val="dk1"/>
              </a:solidFill>
              <a:latin typeface="+mn-lt"/>
              <a:ea typeface="+mn-ea"/>
              <a:cs typeface="+mn-cs"/>
            </a:rPr>
            <a:t>Ridership number does not include the hundreds of BART employees that BART PD assists. </a:t>
          </a:r>
        </a:p>
        <a:p>
          <a:endParaRPr lang="en-US" sz="1800" b="1" u="none" baseline="0">
            <a:solidFill>
              <a:schemeClr val="dk1"/>
            </a:solidFill>
            <a:latin typeface="+mn-lt"/>
            <a:ea typeface="+mn-ea"/>
            <a:cs typeface="+mn-cs"/>
          </a:endParaRPr>
        </a:p>
        <a:p>
          <a:r>
            <a:rPr lang="en-US" sz="1800" b="1" u="none" baseline="0">
              <a:solidFill>
                <a:schemeClr val="dk1"/>
              </a:solidFill>
              <a:latin typeface="+mn-lt"/>
              <a:ea typeface="+mn-ea"/>
              <a:cs typeface="+mn-cs"/>
            </a:rPr>
            <a:t>BART PD covers over 47,000 parking stalls not including all the park and rides and other BART property such as the shops, various yards and power substation locations around the Bay Area.  </a:t>
          </a:r>
          <a:endParaRPr lang="en-US" sz="1800" b="1">
            <a:solidFill>
              <a:schemeClr val="dk1"/>
            </a:solidFill>
            <a:latin typeface="+mn-lt"/>
            <a:ea typeface="+mn-ea"/>
            <a:cs typeface="+mn-cs"/>
          </a:endParaRPr>
        </a:p>
      </xdr:txBody>
    </xdr:sp>
    <xdr:clientData/>
  </xdr:twoCellAnchor>
  <xdr:twoCellAnchor>
    <xdr:from>
      <xdr:col>18</xdr:col>
      <xdr:colOff>0</xdr:colOff>
      <xdr:row>17</xdr:row>
      <xdr:rowOff>1</xdr:rowOff>
    </xdr:from>
    <xdr:to>
      <xdr:col>31</xdr:col>
      <xdr:colOff>57150</xdr:colOff>
      <xdr:row>21</xdr:row>
      <xdr:rowOff>38100</xdr:rowOff>
    </xdr:to>
    <xdr:sp macro="" textlink="">
      <xdr:nvSpPr>
        <xdr:cNvPr id="5" name="TextBox 4">
          <a:extLst>
            <a:ext uri="{FF2B5EF4-FFF2-40B4-BE49-F238E27FC236}">
              <a16:creationId xmlns:a16="http://schemas.microsoft.com/office/drawing/2014/main" id="{D27AC520-AC55-4BD2-81E3-B706005A0775}"/>
            </a:ext>
          </a:extLst>
        </xdr:cNvPr>
        <xdr:cNvSpPr txBox="1"/>
      </xdr:nvSpPr>
      <xdr:spPr>
        <a:xfrm>
          <a:off x="10972800" y="3238501"/>
          <a:ext cx="7981950" cy="8000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accent2"/>
              </a:solidFill>
              <a:effectLst/>
              <a:latin typeface="+mn-lt"/>
              <a:ea typeface="+mn-ea"/>
              <a:cs typeface="+mn-cs"/>
            </a:rPr>
            <a:t>Disclaimer--**</a:t>
          </a:r>
          <a:r>
            <a:rPr lang="en-US" sz="1100">
              <a:solidFill>
                <a:schemeClr val="dk1"/>
              </a:solidFill>
              <a:effectLst/>
              <a:latin typeface="+mn-lt"/>
              <a:ea typeface="+mn-ea"/>
              <a:cs typeface="+mn-cs"/>
            </a:rPr>
            <a:t>The data is drawn from the BART Police Department TriTech computer database, and they are unaudited.   The numbers may not match the official monthly totals reported to the FBI through the Uniform Crime Reporting (UCR) program. Late reporting, the reclassification or unfounding of crimes, can affect crime statistics. The statistics contained in the on the Performance Measurements are </a:t>
          </a:r>
          <a:r>
            <a:rPr lang="en-US" sz="1100" b="1">
              <a:solidFill>
                <a:schemeClr val="accent1"/>
              </a:solidFill>
              <a:effectLst/>
              <a:latin typeface="+mn-lt"/>
              <a:ea typeface="+mn-ea"/>
              <a:cs typeface="+mn-cs"/>
            </a:rPr>
            <a:t>subject to change , updates, and corrections. </a:t>
          </a:r>
          <a:r>
            <a:rPr lang="en-US" sz="1100">
              <a:solidFill>
                <a:schemeClr val="dk1"/>
              </a:solidFill>
              <a:effectLst/>
              <a:latin typeface="+mn-lt"/>
              <a:ea typeface="+mn-ea"/>
              <a:cs typeface="+mn-cs"/>
            </a:rPr>
            <a:t>**</a:t>
          </a:r>
        </a:p>
        <a:p>
          <a:endParaRPr lang="en-US" sz="1800" u="non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200890</xdr:colOff>
      <xdr:row>29</xdr:row>
      <xdr:rowOff>145472</xdr:rowOff>
    </xdr:to>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0" y="3990975"/>
          <a:ext cx="6830290" cy="547947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800" u="none"/>
        </a:p>
        <a:p>
          <a:endParaRPr lang="en-US" sz="1800" u="none"/>
        </a:p>
        <a:p>
          <a:r>
            <a:rPr lang="en-US" sz="1800" b="1" u="sng">
              <a:solidFill>
                <a:schemeClr val="dk1"/>
              </a:solidFill>
              <a:latin typeface="+mn-lt"/>
              <a:ea typeface="+mn-ea"/>
              <a:cs typeface="+mn-cs"/>
            </a:rPr>
            <a:t>Top 5 Stations For Part 1 Crimes (Year</a:t>
          </a:r>
          <a:r>
            <a:rPr lang="en-US" sz="1800" b="1" u="sng" baseline="0">
              <a:solidFill>
                <a:schemeClr val="dk1"/>
              </a:solidFill>
              <a:latin typeface="+mn-lt"/>
              <a:ea typeface="+mn-ea"/>
              <a:cs typeface="+mn-cs"/>
            </a:rPr>
            <a:t> Totals)</a:t>
          </a:r>
          <a:endParaRPr lang="en-US" sz="1800" b="1">
            <a:solidFill>
              <a:schemeClr val="dk1"/>
            </a:solidFill>
            <a:latin typeface="+mn-lt"/>
            <a:ea typeface="+mn-ea"/>
            <a:cs typeface="+mn-cs"/>
          </a:endParaRPr>
        </a:p>
        <a:p>
          <a:r>
            <a:rPr lang="en-US" sz="1800" b="1" u="sng">
              <a:solidFill>
                <a:schemeClr val="dk1"/>
              </a:solidFill>
              <a:latin typeface="+mn-lt"/>
              <a:ea typeface="+mn-ea"/>
              <a:cs typeface="+mn-cs"/>
            </a:rPr>
            <a:t>2013</a:t>
          </a:r>
          <a:r>
            <a:rPr lang="en-US" sz="1800" b="1">
              <a:solidFill>
                <a:schemeClr val="dk1"/>
              </a:solidFill>
              <a:latin typeface="+mn-lt"/>
              <a:ea typeface="+mn-ea"/>
              <a:cs typeface="+mn-cs"/>
            </a:rPr>
            <a:t>	                                  			</a:t>
          </a:r>
          <a:r>
            <a:rPr lang="en-US" sz="1800" b="1" u="sng">
              <a:solidFill>
                <a:schemeClr val="dk1"/>
              </a:solidFill>
              <a:latin typeface="+mn-lt"/>
              <a:ea typeface="+mn-ea"/>
              <a:cs typeface="+mn-cs"/>
            </a:rPr>
            <a:t>2012</a:t>
          </a:r>
        </a:p>
        <a:p>
          <a:endParaRPr lang="en-US" sz="1800" b="1">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mn-lt"/>
              <a:ea typeface="+mn-ea"/>
              <a:cs typeface="+mn-cs"/>
            </a:rPr>
            <a:t>Coliseum	</a:t>
          </a:r>
          <a:r>
            <a:rPr lang="en-US" sz="1800" b="1">
              <a:solidFill>
                <a:schemeClr val="dk1"/>
              </a:solidFill>
              <a:latin typeface="+mn-lt"/>
              <a:ea typeface="+mn-ea"/>
              <a:cs typeface="+mn-cs"/>
            </a:rPr>
            <a:t>		</a:t>
          </a:r>
          <a:r>
            <a:rPr lang="en-US" sz="1800" b="1" baseline="0">
              <a:solidFill>
                <a:schemeClr val="dk1"/>
              </a:solidFill>
              <a:latin typeface="+mn-lt"/>
              <a:ea typeface="+mn-ea"/>
              <a:cs typeface="+mn-cs"/>
            </a:rPr>
            <a:t>            	            </a:t>
          </a:r>
          <a:r>
            <a:rPr lang="en-US" sz="1800" b="1">
              <a:solidFill>
                <a:schemeClr val="dk1"/>
              </a:solidFill>
              <a:latin typeface="+mn-lt"/>
              <a:ea typeface="+mn-ea"/>
              <a:cs typeface="+mn-cs"/>
            </a:rPr>
            <a:t>Coliseum</a:t>
          </a:r>
        </a:p>
        <a:p>
          <a:r>
            <a:rPr lang="en-US" sz="1800" b="1">
              <a:solidFill>
                <a:schemeClr val="dk1"/>
              </a:solidFill>
              <a:latin typeface="+mn-lt"/>
              <a:ea typeface="+mn-ea"/>
              <a:cs typeface="+mn-cs"/>
            </a:rPr>
            <a:t>San</a:t>
          </a:r>
          <a:r>
            <a:rPr lang="en-US" sz="1800" b="1" baseline="0">
              <a:solidFill>
                <a:schemeClr val="dk1"/>
              </a:solidFill>
              <a:latin typeface="+mn-lt"/>
              <a:ea typeface="+mn-ea"/>
              <a:cs typeface="+mn-cs"/>
            </a:rPr>
            <a:t> Leandro</a:t>
          </a:r>
          <a:r>
            <a:rPr lang="en-US" sz="1800" b="1">
              <a:solidFill>
                <a:schemeClr val="dk1"/>
              </a:solidFill>
              <a:latin typeface="+mn-lt"/>
              <a:ea typeface="+mn-ea"/>
              <a:cs typeface="+mn-cs"/>
            </a:rPr>
            <a:t>			    P</a:t>
          </a:r>
          <a:r>
            <a:rPr lang="en-US" sz="1800" b="1" baseline="0">
              <a:solidFill>
                <a:schemeClr val="dk1"/>
              </a:solidFill>
              <a:latin typeface="+mn-lt"/>
              <a:ea typeface="+mn-ea"/>
              <a:cs typeface="+mn-cs"/>
            </a:rPr>
            <a:t>ittsburg / Bay Point</a:t>
          </a:r>
        </a:p>
        <a:p>
          <a:r>
            <a:rPr lang="en-US" sz="1800" b="1">
              <a:solidFill>
                <a:schemeClr val="dk1"/>
              </a:solidFill>
              <a:latin typeface="+mn-lt"/>
              <a:ea typeface="+mn-ea"/>
              <a:cs typeface="+mn-cs"/>
            </a:rPr>
            <a:t>Fruitvale			</a:t>
          </a:r>
          <a:r>
            <a:rPr lang="en-US" sz="1800" b="1" baseline="0">
              <a:solidFill>
                <a:schemeClr val="dk1"/>
              </a:solidFill>
              <a:latin typeface="+mn-lt"/>
              <a:ea typeface="+mn-ea"/>
              <a:cs typeface="+mn-cs"/>
            </a:rPr>
            <a:t>            	            </a:t>
          </a:r>
          <a:r>
            <a:rPr lang="en-US" sz="1800" b="1">
              <a:solidFill>
                <a:schemeClr val="dk1"/>
              </a:solidFill>
              <a:latin typeface="+mn-lt"/>
              <a:ea typeface="+mn-ea"/>
              <a:cs typeface="+mn-cs"/>
            </a:rPr>
            <a:t>Fruitvale</a:t>
          </a:r>
          <a:endParaRPr lang="en-US" sz="1800" b="1" baseline="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mn-lt"/>
              <a:ea typeface="+mn-ea"/>
              <a:cs typeface="+mn-cs"/>
            </a:rPr>
            <a:t>Hayward</a:t>
          </a:r>
          <a:r>
            <a:rPr lang="en-US" sz="1800" b="1">
              <a:solidFill>
                <a:schemeClr val="dk1"/>
              </a:solidFill>
              <a:latin typeface="+mn-lt"/>
              <a:ea typeface="+mn-ea"/>
              <a:cs typeface="+mn-cs"/>
            </a:rPr>
            <a:t>	    	 		            Bay Fair  </a:t>
          </a:r>
        </a:p>
        <a:p>
          <a:pPr marL="0" marR="0" indent="0"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mn-lt"/>
              <a:ea typeface="+mn-ea"/>
              <a:cs typeface="+mn-cs"/>
            </a:rPr>
            <a:t>Pittsburg / Bay Point</a:t>
          </a:r>
          <a:r>
            <a:rPr lang="en-US" sz="1800" b="1">
              <a:solidFill>
                <a:schemeClr val="dk1"/>
              </a:solidFill>
              <a:latin typeface="+mn-lt"/>
              <a:ea typeface="+mn-ea"/>
              <a:cs typeface="+mn-cs"/>
            </a:rPr>
            <a:t>	</a:t>
          </a:r>
          <a:r>
            <a:rPr lang="en-US" sz="1800" b="1" baseline="0">
              <a:solidFill>
                <a:schemeClr val="dk1"/>
              </a:solidFill>
              <a:latin typeface="+mn-lt"/>
              <a:ea typeface="+mn-ea"/>
              <a:cs typeface="+mn-cs"/>
            </a:rPr>
            <a:t>	            MacArthur</a:t>
          </a:r>
          <a:endParaRPr lang="en-US" sz="1800" b="1">
            <a:solidFill>
              <a:schemeClr val="dk1"/>
            </a:solidFill>
            <a:latin typeface="+mn-lt"/>
            <a:ea typeface="+mn-ea"/>
            <a:cs typeface="+mn-cs"/>
          </a:endParaRPr>
        </a:p>
        <a:p>
          <a:endParaRPr lang="en-US" sz="1800" b="1">
            <a:solidFill>
              <a:schemeClr val="dk1"/>
            </a:solidFill>
            <a:latin typeface="+mn-lt"/>
            <a:ea typeface="+mn-ea"/>
            <a:cs typeface="+mn-cs"/>
          </a:endParaRPr>
        </a:p>
        <a:p>
          <a:r>
            <a:rPr lang="en-US" sz="1800" b="1">
              <a:solidFill>
                <a:schemeClr val="dk1"/>
              </a:solidFill>
              <a:latin typeface="+mn-lt"/>
              <a:ea typeface="+mn-ea"/>
              <a:cs typeface="+mn-cs"/>
            </a:rPr>
            <a:t>This list was obtained by adding the highest totals listed</a:t>
          </a:r>
        </a:p>
        <a:p>
          <a:r>
            <a:rPr lang="en-US" sz="1800" b="1">
              <a:solidFill>
                <a:schemeClr val="dk1"/>
              </a:solidFill>
              <a:latin typeface="+mn-lt"/>
              <a:ea typeface="+mn-ea"/>
              <a:cs typeface="+mn-cs"/>
            </a:rPr>
            <a:t>in the Part 1 crimes data.</a:t>
          </a:r>
        </a:p>
        <a:p>
          <a:endParaRPr lang="en-US" sz="1800" u="none"/>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Q6:AF23"/>
  <sheetViews>
    <sheetView showGridLines="0" tabSelected="1" zoomScale="50" zoomScaleNormal="50" zoomScalePageLayoutView="30" workbookViewId="0">
      <selection activeCell="P22" sqref="P22"/>
    </sheetView>
  </sheetViews>
  <sheetFormatPr baseColWidth="10" defaultColWidth="9.1640625" defaultRowHeight="15"/>
  <cols>
    <col min="1" max="3" width="9.1640625" style="29"/>
    <col min="4" max="4" width="7.33203125" style="29" customWidth="1"/>
    <col min="5" max="8" width="9.1640625" style="29"/>
    <col min="9" max="9" width="9.1640625" style="29" customWidth="1"/>
    <col min="10" max="15" width="9.1640625" style="29"/>
    <col min="16" max="16" width="48.5" style="29" customWidth="1"/>
    <col min="17" max="17" width="10.1640625" style="29" customWidth="1"/>
    <col min="18" max="18" width="11.5" style="29" customWidth="1"/>
    <col min="19" max="19" width="13" style="29" customWidth="1"/>
    <col min="20" max="16384" width="9.1640625" style="29"/>
  </cols>
  <sheetData>
    <row r="6" spans="17:32" ht="62.25" customHeight="1">
      <c r="Q6" s="31" t="s">
        <v>73</v>
      </c>
    </row>
    <row r="11" spans="17:32" ht="62.25" customHeight="1">
      <c r="Q11" s="165">
        <v>43313</v>
      </c>
      <c r="R11" s="165"/>
      <c r="S11" s="165"/>
      <c r="T11" s="165"/>
      <c r="U11" s="165"/>
      <c r="V11" s="165"/>
      <c r="W11" s="165"/>
      <c r="X11" s="165"/>
      <c r="Y11" s="165"/>
      <c r="Z11" s="165"/>
      <c r="AA11" s="165"/>
      <c r="AB11" s="165"/>
      <c r="AC11" s="165"/>
      <c r="AD11" s="165"/>
      <c r="AE11" s="165"/>
      <c r="AF11" s="165"/>
    </row>
    <row r="23" spans="17:17">
      <c r="Q23" s="29" t="s">
        <v>124</v>
      </c>
    </row>
  </sheetData>
  <mergeCells count="1">
    <mergeCell ref="Q11:AF11"/>
  </mergeCells>
  <pageMargins left="0.7" right="0.7" top="0.35" bottom="0.75" header="0.3" footer="0.3"/>
  <pageSetup paperSize="5" scale="34"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6CBF63-F345-4D73-B786-E9FD7F433B3A}">
  <dimension ref="A1:G8"/>
  <sheetViews>
    <sheetView workbookViewId="0"/>
  </sheetViews>
  <sheetFormatPr baseColWidth="10" defaultColWidth="8.83203125" defaultRowHeight="15"/>
  <sheetData>
    <row r="1" spans="1:7">
      <c r="A1" t="s">
        <v>163</v>
      </c>
      <c r="B1" t="s">
        <v>164</v>
      </c>
      <c r="C1" t="s">
        <v>165</v>
      </c>
      <c r="D1" t="s">
        <v>166</v>
      </c>
      <c r="E1" t="s">
        <v>167</v>
      </c>
      <c r="F1" t="s">
        <v>168</v>
      </c>
      <c r="G1" t="s">
        <v>169</v>
      </c>
    </row>
    <row r="2" spans="1:7">
      <c r="A2" s="140">
        <v>0</v>
      </c>
      <c r="B2" s="37">
        <v>0</v>
      </c>
      <c r="C2" s="96">
        <v>0</v>
      </c>
      <c r="D2" s="96">
        <v>0</v>
      </c>
      <c r="E2" s="110">
        <v>0</v>
      </c>
      <c r="F2" s="164">
        <v>0</v>
      </c>
      <c r="G2">
        <f t="shared" ref="G2:G8" si="0">SUM(A2:F2)</f>
        <v>0</v>
      </c>
    </row>
    <row r="3" spans="1:7">
      <c r="A3" s="38">
        <v>0</v>
      </c>
      <c r="B3" s="24">
        <v>2</v>
      </c>
      <c r="C3" s="96">
        <v>2</v>
      </c>
      <c r="D3" s="96">
        <v>2</v>
      </c>
      <c r="E3" s="110">
        <v>1</v>
      </c>
      <c r="F3" s="164">
        <v>0</v>
      </c>
      <c r="G3">
        <f t="shared" si="0"/>
        <v>7</v>
      </c>
    </row>
    <row r="4" spans="1:7">
      <c r="A4" s="140">
        <v>31</v>
      </c>
      <c r="B4" s="24">
        <v>16</v>
      </c>
      <c r="C4" s="96">
        <v>35</v>
      </c>
      <c r="D4" s="96">
        <v>23</v>
      </c>
      <c r="E4" s="110">
        <v>21</v>
      </c>
      <c r="F4" s="164">
        <v>26</v>
      </c>
      <c r="G4">
        <f t="shared" si="0"/>
        <v>152</v>
      </c>
    </row>
    <row r="5" spans="1:7">
      <c r="A5" s="140">
        <v>4</v>
      </c>
      <c r="B5" s="24">
        <v>1</v>
      </c>
      <c r="C5" s="96">
        <v>4</v>
      </c>
      <c r="D5" s="96">
        <v>11</v>
      </c>
      <c r="E5" s="110">
        <v>10</v>
      </c>
      <c r="F5" s="164">
        <v>9</v>
      </c>
      <c r="G5">
        <f t="shared" si="0"/>
        <v>39</v>
      </c>
    </row>
    <row r="6" spans="1:7">
      <c r="A6" s="140">
        <v>8</v>
      </c>
      <c r="B6" s="24">
        <v>11</v>
      </c>
      <c r="C6" s="96">
        <v>19</v>
      </c>
      <c r="D6" s="96">
        <v>15</v>
      </c>
      <c r="E6" s="110">
        <v>6</v>
      </c>
      <c r="F6" s="164">
        <v>7</v>
      </c>
      <c r="G6">
        <f t="shared" si="0"/>
        <v>66</v>
      </c>
    </row>
    <row r="7" spans="1:7">
      <c r="A7" s="38">
        <v>101</v>
      </c>
      <c r="B7" s="90">
        <v>89</v>
      </c>
      <c r="C7" s="96">
        <v>121</v>
      </c>
      <c r="D7" s="96">
        <v>100</v>
      </c>
      <c r="E7" s="111">
        <v>91</v>
      </c>
      <c r="F7" s="164">
        <v>124</v>
      </c>
      <c r="G7">
        <f t="shared" si="0"/>
        <v>626</v>
      </c>
    </row>
    <row r="8" spans="1:7">
      <c r="A8" s="140">
        <v>0</v>
      </c>
      <c r="B8" s="73">
        <v>1</v>
      </c>
      <c r="C8" s="96">
        <v>0</v>
      </c>
      <c r="D8" s="96">
        <v>1</v>
      </c>
      <c r="E8" s="111">
        <v>0</v>
      </c>
      <c r="F8" s="164">
        <v>2</v>
      </c>
      <c r="G8">
        <f t="shared" si="0"/>
        <v>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2"/>
  <dimension ref="P12:P16"/>
  <sheetViews>
    <sheetView topLeftCell="O1" workbookViewId="0">
      <selection activeCell="P27" sqref="P27"/>
    </sheetView>
  </sheetViews>
  <sheetFormatPr baseColWidth="10" defaultColWidth="8.83203125" defaultRowHeight="15"/>
  <sheetData>
    <row r="12" spans="16:16">
      <c r="P12" s="118" t="s">
        <v>113</v>
      </c>
    </row>
    <row r="13" spans="16:16">
      <c r="P13" s="118" t="s">
        <v>122</v>
      </c>
    </row>
    <row r="14" spans="16:16">
      <c r="P14" s="118" t="s">
        <v>123</v>
      </c>
    </row>
    <row r="15" spans="16:16">
      <c r="P15" s="118" t="s">
        <v>115</v>
      </c>
    </row>
    <row r="16" spans="16:16">
      <c r="P16" s="118" t="s">
        <v>120</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B55"/>
  <sheetViews>
    <sheetView topLeftCell="G22" zoomScale="86" zoomScaleNormal="86" workbookViewId="0">
      <selection activeCell="J25" sqref="J25"/>
    </sheetView>
  </sheetViews>
  <sheetFormatPr baseColWidth="10" defaultColWidth="8.83203125" defaultRowHeight="15"/>
  <cols>
    <col min="1" max="1" width="32.83203125" bestFit="1" customWidth="1"/>
    <col min="2" max="2" width="26.1640625" customWidth="1"/>
    <col min="3" max="3" width="27.5" style="3" bestFit="1" customWidth="1"/>
    <col min="4" max="4" width="30.1640625" style="3" bestFit="1" customWidth="1"/>
    <col min="5" max="5" width="28.33203125" style="3" customWidth="1"/>
    <col min="6" max="6" width="25.5" customWidth="1"/>
    <col min="7" max="7" width="23" style="3" customWidth="1"/>
    <col min="8" max="8" width="20.1640625" style="27" customWidth="1"/>
    <col min="9" max="9" width="26.33203125" style="27" bestFit="1" customWidth="1"/>
    <col min="10" max="10" width="27.5" style="27" customWidth="1"/>
    <col min="11" max="11" width="21.5" style="27" customWidth="1"/>
    <col min="12" max="12" width="26.5" style="27" customWidth="1"/>
    <col min="13" max="13" width="21.83203125" style="27" customWidth="1"/>
    <col min="14" max="14" width="27.1640625" customWidth="1"/>
    <col min="15" max="15" width="21.6640625" style="3" customWidth="1"/>
  </cols>
  <sheetData>
    <row r="1" spans="1:28" ht="19">
      <c r="A1" s="1" t="s">
        <v>0</v>
      </c>
      <c r="B1" s="2" t="s">
        <v>146</v>
      </c>
      <c r="C1" s="19"/>
      <c r="D1" s="19"/>
      <c r="E1" s="19"/>
      <c r="F1" s="3"/>
    </row>
    <row r="2" spans="1:28">
      <c r="C2" s="3" t="s">
        <v>44</v>
      </c>
      <c r="D2" s="3" t="s">
        <v>45</v>
      </c>
      <c r="E2" s="3" t="s">
        <v>51</v>
      </c>
      <c r="F2" s="3" t="s">
        <v>52</v>
      </c>
      <c r="G2" s="3" t="s">
        <v>46</v>
      </c>
      <c r="H2" s="3" t="s">
        <v>53</v>
      </c>
      <c r="I2" s="3" t="s">
        <v>54</v>
      </c>
      <c r="J2" s="3" t="s">
        <v>55</v>
      </c>
      <c r="K2" s="3" t="s">
        <v>56</v>
      </c>
      <c r="L2" s="3" t="s">
        <v>47</v>
      </c>
      <c r="M2" s="3" t="s">
        <v>48</v>
      </c>
      <c r="N2" s="3" t="s">
        <v>49</v>
      </c>
      <c r="O2" s="3" t="s">
        <v>112</v>
      </c>
    </row>
    <row r="3" spans="1:28">
      <c r="A3" s="4" t="s">
        <v>1</v>
      </c>
      <c r="B3" s="5" t="s">
        <v>2</v>
      </c>
      <c r="C3" s="22">
        <v>0</v>
      </c>
      <c r="D3" s="37">
        <v>0</v>
      </c>
      <c r="E3" s="96">
        <v>0</v>
      </c>
      <c r="F3" s="96">
        <v>0</v>
      </c>
      <c r="G3" s="110">
        <v>0</v>
      </c>
      <c r="H3" s="119">
        <v>0</v>
      </c>
      <c r="I3" s="37">
        <v>3</v>
      </c>
      <c r="J3" s="37">
        <v>0</v>
      </c>
      <c r="K3" s="37"/>
      <c r="L3" s="37"/>
      <c r="M3" s="37"/>
      <c r="N3" s="96"/>
      <c r="O3" s="3">
        <f t="shared" ref="O3:O9" si="0">SUM(C3:N3)</f>
        <v>3</v>
      </c>
    </row>
    <row r="4" spans="1:28">
      <c r="A4" s="6" t="s">
        <v>3</v>
      </c>
      <c r="B4" s="6" t="s">
        <v>4</v>
      </c>
      <c r="C4" s="38">
        <v>0</v>
      </c>
      <c r="D4" s="24">
        <v>0</v>
      </c>
      <c r="E4" s="96">
        <v>1</v>
      </c>
      <c r="F4" s="96">
        <v>1</v>
      </c>
      <c r="G4" s="110">
        <v>0</v>
      </c>
      <c r="H4" s="119">
        <v>0</v>
      </c>
      <c r="I4" s="37">
        <v>1</v>
      </c>
      <c r="J4" s="38">
        <v>0</v>
      </c>
      <c r="K4" s="37"/>
      <c r="L4" s="37"/>
      <c r="M4" s="37"/>
      <c r="N4" s="96"/>
      <c r="O4" s="3">
        <f t="shared" si="0"/>
        <v>3</v>
      </c>
    </row>
    <row r="5" spans="1:28">
      <c r="A5" s="7" t="s">
        <v>5</v>
      </c>
      <c r="B5" s="6" t="s">
        <v>6</v>
      </c>
      <c r="C5" s="22">
        <v>32</v>
      </c>
      <c r="D5" s="24">
        <v>21</v>
      </c>
      <c r="E5" s="96">
        <v>20</v>
      </c>
      <c r="F5" s="96">
        <v>18</v>
      </c>
      <c r="G5" s="110">
        <v>19</v>
      </c>
      <c r="H5" s="119">
        <v>42</v>
      </c>
      <c r="I5" s="38">
        <v>36</v>
      </c>
      <c r="J5" s="38">
        <v>21</v>
      </c>
      <c r="K5" s="38"/>
      <c r="L5" s="38"/>
      <c r="M5" s="38"/>
      <c r="N5" s="96"/>
      <c r="O5" s="3">
        <f t="shared" si="0"/>
        <v>209</v>
      </c>
    </row>
    <row r="6" spans="1:28">
      <c r="A6" s="8"/>
      <c r="B6" s="6" t="s">
        <v>7</v>
      </c>
      <c r="C6" s="89">
        <v>11</v>
      </c>
      <c r="D6" s="90">
        <v>10</v>
      </c>
      <c r="E6" s="143">
        <v>8</v>
      </c>
      <c r="F6" s="96">
        <v>15</v>
      </c>
      <c r="G6" s="110">
        <v>14</v>
      </c>
      <c r="H6" s="119">
        <v>10</v>
      </c>
      <c r="I6" s="38">
        <v>9</v>
      </c>
      <c r="J6" s="38">
        <v>18</v>
      </c>
      <c r="K6" s="38"/>
      <c r="L6" s="38"/>
      <c r="M6" s="38"/>
      <c r="N6" s="96"/>
      <c r="O6" s="3">
        <f t="shared" si="0"/>
        <v>95</v>
      </c>
    </row>
    <row r="7" spans="1:28">
      <c r="A7" s="8"/>
      <c r="B7" s="6" t="s">
        <v>64</v>
      </c>
      <c r="C7" s="22">
        <v>1</v>
      </c>
      <c r="D7" s="24">
        <v>1</v>
      </c>
      <c r="E7" s="96">
        <v>2</v>
      </c>
      <c r="F7" s="96">
        <v>3</v>
      </c>
      <c r="G7" s="110">
        <v>0</v>
      </c>
      <c r="H7" s="119">
        <v>2</v>
      </c>
      <c r="I7" s="38">
        <v>1</v>
      </c>
      <c r="J7" s="38">
        <v>2</v>
      </c>
      <c r="K7" s="38"/>
      <c r="L7" s="38"/>
      <c r="M7" s="38"/>
      <c r="N7" s="96"/>
      <c r="O7" s="3">
        <f t="shared" si="0"/>
        <v>12</v>
      </c>
    </row>
    <row r="8" spans="1:28">
      <c r="A8" s="8"/>
      <c r="B8" s="6" t="s">
        <v>8</v>
      </c>
      <c r="C8" s="38">
        <v>120</v>
      </c>
      <c r="D8" s="90">
        <v>105</v>
      </c>
      <c r="E8" s="96">
        <v>123</v>
      </c>
      <c r="F8" s="96">
        <v>103</v>
      </c>
      <c r="G8" s="111">
        <v>138</v>
      </c>
      <c r="H8" s="119">
        <v>147</v>
      </c>
      <c r="I8" s="38">
        <v>202</v>
      </c>
      <c r="J8" s="38">
        <v>147</v>
      </c>
      <c r="K8" s="38"/>
      <c r="L8" s="38"/>
      <c r="M8" s="38"/>
      <c r="N8" s="96"/>
      <c r="O8" s="3">
        <f t="shared" si="0"/>
        <v>1085</v>
      </c>
      <c r="P8" s="3"/>
      <c r="Q8" s="3"/>
      <c r="R8" s="3"/>
      <c r="S8" s="3"/>
      <c r="T8" s="3"/>
      <c r="U8" s="3"/>
      <c r="V8" s="3"/>
      <c r="W8" s="3"/>
      <c r="X8" s="3"/>
      <c r="Y8" s="3"/>
      <c r="Z8" s="3"/>
      <c r="AA8" s="3"/>
      <c r="AB8" s="3"/>
    </row>
    <row r="9" spans="1:28">
      <c r="A9" s="8"/>
      <c r="B9" s="6" t="s">
        <v>9</v>
      </c>
      <c r="C9" s="22">
        <v>0</v>
      </c>
      <c r="D9" s="73">
        <v>1</v>
      </c>
      <c r="E9" s="96">
        <v>1</v>
      </c>
      <c r="F9" s="96">
        <v>1</v>
      </c>
      <c r="G9" s="111">
        <v>0</v>
      </c>
      <c r="H9" s="119">
        <v>0</v>
      </c>
      <c r="I9" s="39">
        <v>0</v>
      </c>
      <c r="J9" s="39">
        <v>0</v>
      </c>
      <c r="K9" s="39"/>
      <c r="L9" s="39"/>
      <c r="M9" s="39"/>
      <c r="N9" s="33"/>
      <c r="O9" s="3">
        <f t="shared" si="0"/>
        <v>3</v>
      </c>
    </row>
    <row r="10" spans="1:28">
      <c r="A10" s="14" t="s">
        <v>60</v>
      </c>
      <c r="C10" s="34"/>
      <c r="D10" s="40"/>
      <c r="E10" s="21"/>
      <c r="F10" s="40"/>
      <c r="H10" s="74"/>
      <c r="I10" s="40"/>
      <c r="J10" s="40"/>
      <c r="K10" s="40"/>
      <c r="L10" s="40"/>
      <c r="M10" s="40"/>
      <c r="N10" s="22"/>
    </row>
    <row r="11" spans="1:28">
      <c r="A11" s="4" t="s">
        <v>10</v>
      </c>
      <c r="B11" s="9" t="s">
        <v>11</v>
      </c>
      <c r="C11" s="89">
        <v>35</v>
      </c>
      <c r="D11" s="90">
        <v>42</v>
      </c>
      <c r="E11" s="143">
        <v>29</v>
      </c>
      <c r="F11" s="144">
        <v>23</v>
      </c>
      <c r="G11" s="34">
        <v>44</v>
      </c>
      <c r="H11" s="119">
        <v>27</v>
      </c>
      <c r="I11" s="38">
        <v>31</v>
      </c>
      <c r="J11" s="38">
        <v>24</v>
      </c>
      <c r="K11" s="38"/>
      <c r="L11" s="38"/>
      <c r="M11" s="38"/>
      <c r="N11" s="96"/>
      <c r="O11" s="3">
        <f t="shared" ref="O11:O23" si="1">SUM(C11:N11)</f>
        <v>255</v>
      </c>
    </row>
    <row r="12" spans="1:28">
      <c r="A12" s="10" t="s">
        <v>12</v>
      </c>
      <c r="B12" s="6" t="s">
        <v>13</v>
      </c>
      <c r="C12" s="89">
        <v>82</v>
      </c>
      <c r="D12" s="90">
        <v>61</v>
      </c>
      <c r="E12" s="143">
        <v>69</v>
      </c>
      <c r="F12" s="144">
        <v>107</v>
      </c>
      <c r="G12" s="109">
        <v>103</v>
      </c>
      <c r="H12" s="119">
        <v>71</v>
      </c>
      <c r="I12" s="38">
        <v>75</v>
      </c>
      <c r="J12" s="38">
        <v>59</v>
      </c>
      <c r="K12" s="38"/>
      <c r="L12" s="38"/>
      <c r="M12" s="38"/>
      <c r="N12" s="96"/>
      <c r="O12" s="3">
        <f t="shared" si="1"/>
        <v>627</v>
      </c>
    </row>
    <row r="13" spans="1:28">
      <c r="A13" s="11" t="s">
        <v>14</v>
      </c>
      <c r="B13" s="6" t="s">
        <v>15</v>
      </c>
      <c r="C13" s="22">
        <v>11</v>
      </c>
      <c r="D13" s="24">
        <v>15</v>
      </c>
      <c r="E13" s="100">
        <v>17</v>
      </c>
      <c r="F13" s="103">
        <v>24</v>
      </c>
      <c r="G13" s="112">
        <v>29</v>
      </c>
      <c r="H13" s="120">
        <v>14</v>
      </c>
      <c r="I13" s="38">
        <v>8</v>
      </c>
      <c r="J13" s="38">
        <v>12</v>
      </c>
      <c r="K13" s="38"/>
      <c r="L13" s="38"/>
      <c r="M13" s="38"/>
      <c r="N13" s="100"/>
      <c r="O13" s="3">
        <f t="shared" si="1"/>
        <v>130</v>
      </c>
    </row>
    <row r="14" spans="1:28">
      <c r="A14" s="12"/>
      <c r="B14" s="6" t="s">
        <v>16</v>
      </c>
      <c r="C14" s="22">
        <v>1</v>
      </c>
      <c r="D14" s="24">
        <v>1</v>
      </c>
      <c r="E14" s="102">
        <v>1</v>
      </c>
      <c r="F14" s="25">
        <v>2</v>
      </c>
      <c r="G14" s="113">
        <v>1</v>
      </c>
      <c r="H14" s="25">
        <v>3</v>
      </c>
      <c r="I14" s="24">
        <v>0</v>
      </c>
      <c r="J14" s="24">
        <v>1</v>
      </c>
      <c r="K14" s="24"/>
      <c r="L14" s="38"/>
      <c r="M14" s="38"/>
      <c r="N14" s="22"/>
      <c r="O14" s="3">
        <f t="shared" si="1"/>
        <v>10</v>
      </c>
    </row>
    <row r="15" spans="1:28">
      <c r="A15" s="4" t="s">
        <v>17</v>
      </c>
      <c r="B15" s="5" t="s">
        <v>18</v>
      </c>
      <c r="C15" s="22">
        <v>5.75</v>
      </c>
      <c r="D15" s="37">
        <v>3.94</v>
      </c>
      <c r="E15" s="37">
        <v>5.19</v>
      </c>
      <c r="F15" s="25">
        <v>5.38</v>
      </c>
      <c r="G15" s="22">
        <v>3.76</v>
      </c>
      <c r="H15" s="25">
        <v>3.96</v>
      </c>
      <c r="I15" s="38">
        <v>5.34</v>
      </c>
      <c r="J15" s="38">
        <v>6.54</v>
      </c>
      <c r="K15" s="38"/>
      <c r="L15" s="38"/>
      <c r="M15" s="38"/>
      <c r="N15" s="22"/>
      <c r="O15" s="3">
        <f t="shared" si="1"/>
        <v>39.859999999999992</v>
      </c>
    </row>
    <row r="16" spans="1:28">
      <c r="A16" s="10" t="s">
        <v>19</v>
      </c>
      <c r="B16" s="10" t="s">
        <v>19</v>
      </c>
      <c r="C16" s="22">
        <v>5</v>
      </c>
      <c r="D16" s="140">
        <v>5</v>
      </c>
      <c r="E16" s="140">
        <v>5</v>
      </c>
      <c r="F16" s="140">
        <v>5</v>
      </c>
      <c r="G16" s="140">
        <v>5</v>
      </c>
      <c r="H16" s="140">
        <v>5</v>
      </c>
      <c r="I16" s="140">
        <v>5</v>
      </c>
      <c r="J16" s="140">
        <v>5</v>
      </c>
      <c r="K16" s="140">
        <v>5</v>
      </c>
      <c r="L16" s="140">
        <v>5</v>
      </c>
      <c r="M16" s="140">
        <v>5</v>
      </c>
      <c r="N16" s="140">
        <v>5</v>
      </c>
      <c r="O16" s="3">
        <f t="shared" si="1"/>
        <v>60</v>
      </c>
    </row>
    <row r="17" spans="1:28">
      <c r="A17" s="76" t="s">
        <v>20</v>
      </c>
      <c r="B17" s="77"/>
      <c r="C17" s="78">
        <v>19</v>
      </c>
      <c r="D17" s="79">
        <v>29</v>
      </c>
      <c r="E17" s="79">
        <v>22</v>
      </c>
      <c r="F17" s="80">
        <v>16</v>
      </c>
      <c r="G17" s="116">
        <v>42</v>
      </c>
      <c r="H17" s="80">
        <v>42</v>
      </c>
      <c r="I17" s="78">
        <v>59</v>
      </c>
      <c r="J17" s="78">
        <v>35</v>
      </c>
      <c r="K17" s="78"/>
      <c r="L17" s="78"/>
      <c r="M17" s="78"/>
      <c r="N17" s="78"/>
      <c r="O17" s="3">
        <f t="shared" si="1"/>
        <v>264</v>
      </c>
    </row>
    <row r="18" spans="1:28">
      <c r="A18" s="4" t="s">
        <v>21</v>
      </c>
      <c r="B18" s="6"/>
      <c r="C18" s="108">
        <v>9831</v>
      </c>
      <c r="D18" s="90">
        <v>8042</v>
      </c>
      <c r="E18" s="24">
        <v>8609</v>
      </c>
      <c r="F18" s="103">
        <v>7697</v>
      </c>
      <c r="G18" s="162">
        <v>9478</v>
      </c>
      <c r="H18" s="70">
        <v>8136</v>
      </c>
      <c r="I18" s="38">
        <v>8301</v>
      </c>
      <c r="J18" s="27">
        <v>9594</v>
      </c>
      <c r="K18" s="38"/>
      <c r="L18" s="38"/>
      <c r="M18" s="38"/>
      <c r="N18" s="58"/>
      <c r="O18" s="148">
        <f t="shared" si="1"/>
        <v>69688</v>
      </c>
    </row>
    <row r="19" spans="1:28">
      <c r="A19" s="4" t="s">
        <v>111</v>
      </c>
      <c r="B19" s="6"/>
      <c r="C19" s="89">
        <v>29</v>
      </c>
      <c r="D19" s="90">
        <v>47</v>
      </c>
      <c r="E19" s="24">
        <v>33</v>
      </c>
      <c r="F19" s="25">
        <v>49</v>
      </c>
      <c r="G19" s="91">
        <v>57</v>
      </c>
      <c r="H19" s="38">
        <v>46</v>
      </c>
      <c r="I19" s="71">
        <v>49</v>
      </c>
      <c r="J19" s="38">
        <v>38</v>
      </c>
      <c r="K19" s="34"/>
      <c r="L19" s="34"/>
      <c r="M19" s="38"/>
      <c r="N19" s="38"/>
      <c r="O19" s="3">
        <f t="shared" si="1"/>
        <v>348</v>
      </c>
      <c r="P19" s="3"/>
      <c r="Q19" s="3"/>
      <c r="R19" s="3"/>
      <c r="S19" s="3"/>
      <c r="T19" s="3"/>
      <c r="U19" s="3"/>
      <c r="V19" s="3"/>
      <c r="W19" s="3"/>
      <c r="X19" s="3"/>
      <c r="Y19" s="3"/>
      <c r="Z19" s="3"/>
      <c r="AA19" s="3"/>
      <c r="AB19" s="3"/>
    </row>
    <row r="20" spans="1:28">
      <c r="A20" s="32" t="s">
        <v>22</v>
      </c>
      <c r="B20" s="5" t="s">
        <v>116</v>
      </c>
      <c r="C20" s="34">
        <v>72</v>
      </c>
      <c r="D20" s="40">
        <v>74</v>
      </c>
      <c r="E20" s="40">
        <v>105</v>
      </c>
      <c r="F20" s="40">
        <v>95</v>
      </c>
      <c r="G20" s="40">
        <v>102</v>
      </c>
      <c r="H20" s="40">
        <v>45</v>
      </c>
      <c r="I20" s="40">
        <v>114</v>
      </c>
      <c r="J20" s="40">
        <v>106</v>
      </c>
      <c r="K20" s="34"/>
      <c r="M20" s="40"/>
      <c r="N20" s="38"/>
      <c r="O20" s="3">
        <f t="shared" si="1"/>
        <v>713</v>
      </c>
      <c r="P20" s="3"/>
      <c r="Q20" s="3"/>
      <c r="R20" s="3"/>
      <c r="S20" s="3"/>
      <c r="T20" s="3"/>
      <c r="U20" s="3"/>
      <c r="V20" s="3"/>
      <c r="W20" s="3"/>
      <c r="X20" s="3"/>
      <c r="Y20" s="3"/>
      <c r="Z20" s="3"/>
      <c r="AA20" s="3"/>
      <c r="AB20" s="3"/>
    </row>
    <row r="21" spans="1:28">
      <c r="A21" s="28"/>
      <c r="B21" s="5" t="s">
        <v>57</v>
      </c>
      <c r="C21" s="34">
        <v>139</v>
      </c>
      <c r="D21" s="40">
        <v>137</v>
      </c>
      <c r="E21" s="40">
        <v>174</v>
      </c>
      <c r="F21" s="40">
        <v>162</v>
      </c>
      <c r="G21" s="40">
        <v>164</v>
      </c>
      <c r="H21" s="40">
        <v>150</v>
      </c>
      <c r="I21" s="40">
        <v>196</v>
      </c>
      <c r="J21" s="40">
        <v>207</v>
      </c>
      <c r="K21" s="34"/>
      <c r="L21" s="40"/>
      <c r="M21" s="40"/>
      <c r="N21" s="38"/>
      <c r="O21" s="3">
        <f t="shared" si="1"/>
        <v>1329</v>
      </c>
      <c r="P21" s="3"/>
      <c r="Q21" s="3"/>
      <c r="R21" s="3"/>
      <c r="S21" s="3"/>
      <c r="T21" s="3"/>
      <c r="U21" s="3"/>
      <c r="V21" s="3"/>
      <c r="W21" s="3"/>
      <c r="X21" s="3"/>
      <c r="Y21" s="3"/>
      <c r="Z21" s="3"/>
      <c r="AA21" s="3"/>
      <c r="AB21" s="3"/>
    </row>
    <row r="22" spans="1:28">
      <c r="A22" s="28"/>
      <c r="B22" s="5" t="s">
        <v>58</v>
      </c>
      <c r="C22" s="22">
        <v>52</v>
      </c>
      <c r="D22" s="24">
        <v>73</v>
      </c>
      <c r="E22" s="24">
        <v>59</v>
      </c>
      <c r="F22" s="25">
        <v>57</v>
      </c>
      <c r="G22" s="91">
        <v>62</v>
      </c>
      <c r="H22" s="38">
        <v>61</v>
      </c>
      <c r="I22" s="38">
        <v>51</v>
      </c>
      <c r="J22" s="38">
        <v>57</v>
      </c>
      <c r="K22" s="38"/>
      <c r="L22" s="38"/>
      <c r="M22" s="38"/>
      <c r="N22" s="38"/>
      <c r="O22" s="3">
        <f t="shared" si="1"/>
        <v>472</v>
      </c>
      <c r="P22" s="3"/>
      <c r="Q22" s="3"/>
      <c r="R22" s="3"/>
      <c r="S22" s="3"/>
      <c r="T22" s="3"/>
      <c r="U22" s="3"/>
      <c r="V22" s="3"/>
      <c r="W22" s="3"/>
      <c r="X22" s="3"/>
      <c r="Y22" s="3"/>
      <c r="Z22" s="3"/>
      <c r="AA22" s="3"/>
      <c r="AB22" s="3"/>
    </row>
    <row r="23" spans="1:28">
      <c r="B23" s="5" t="s">
        <v>59</v>
      </c>
      <c r="C23" s="57">
        <f t="shared" ref="C23:J23" si="2" xml:space="preserve"> SUM(C22/(C21+C22))</f>
        <v>0.27225130890052357</v>
      </c>
      <c r="D23" s="57">
        <f t="shared" si="2"/>
        <v>0.34761904761904761</v>
      </c>
      <c r="E23" s="57">
        <f t="shared" si="2"/>
        <v>0.25321888412017168</v>
      </c>
      <c r="F23" s="57">
        <f t="shared" si="2"/>
        <v>0.26027397260273971</v>
      </c>
      <c r="G23" s="57">
        <f t="shared" si="2"/>
        <v>0.27433628318584069</v>
      </c>
      <c r="H23" s="57">
        <f t="shared" si="2"/>
        <v>0.2890995260663507</v>
      </c>
      <c r="I23" s="57">
        <f t="shared" si="2"/>
        <v>0.20647773279352227</v>
      </c>
      <c r="J23" s="57">
        <f t="shared" si="2"/>
        <v>0.21590909090909091</v>
      </c>
      <c r="K23" s="57"/>
      <c r="L23" s="57"/>
      <c r="M23" s="57"/>
      <c r="N23" s="57"/>
      <c r="O23" s="97">
        <f t="shared" si="1"/>
        <v>2.1191858461972872</v>
      </c>
      <c r="P23" s="3"/>
      <c r="Q23" s="3"/>
      <c r="R23" s="3"/>
      <c r="S23" s="3"/>
      <c r="T23" s="3"/>
      <c r="U23" s="3"/>
      <c r="V23" s="3"/>
      <c r="W23" s="3"/>
      <c r="X23" s="3"/>
      <c r="Y23" s="3"/>
      <c r="Z23" s="3"/>
      <c r="AA23" s="3"/>
      <c r="AB23" s="3"/>
    </row>
    <row r="24" spans="1:28">
      <c r="A24" s="17"/>
      <c r="B24" s="18"/>
      <c r="C24" s="22"/>
      <c r="D24" s="24"/>
      <c r="E24" s="24"/>
      <c r="F24" s="25"/>
      <c r="G24" s="25"/>
      <c r="H24" s="38"/>
      <c r="I24" s="38"/>
      <c r="J24" s="38"/>
      <c r="K24" s="38"/>
      <c r="L24" s="38"/>
      <c r="M24" s="38"/>
      <c r="N24" s="38"/>
    </row>
    <row r="25" spans="1:28" ht="27">
      <c r="A25" s="4" t="s">
        <v>23</v>
      </c>
      <c r="B25" s="6" t="s">
        <v>118</v>
      </c>
      <c r="C25" s="41">
        <v>672374.1</v>
      </c>
      <c r="D25" s="41">
        <v>589075.89</v>
      </c>
      <c r="E25" s="41">
        <v>631703.1</v>
      </c>
      <c r="F25" s="41">
        <v>625176.38</v>
      </c>
      <c r="G25" s="117">
        <v>838719.96</v>
      </c>
      <c r="H25" s="41">
        <v>614543.62</v>
      </c>
      <c r="I25" s="138">
        <v>759065.05</v>
      </c>
      <c r="J25" s="41">
        <v>692777.08</v>
      </c>
      <c r="K25" s="41"/>
      <c r="L25" s="137"/>
      <c r="M25" s="41"/>
      <c r="N25" s="41"/>
      <c r="O25" s="149">
        <f>SUM(C25:N25)</f>
        <v>5423435.1799999997</v>
      </c>
    </row>
    <row r="26" spans="1:28">
      <c r="A26" s="11" t="s">
        <v>24</v>
      </c>
      <c r="B26" s="6"/>
      <c r="C26" s="26"/>
      <c r="D26" s="41"/>
      <c r="E26" s="41"/>
      <c r="F26" s="41"/>
      <c r="G26" s="41"/>
      <c r="H26" s="41"/>
      <c r="I26" s="41"/>
      <c r="J26" s="41"/>
      <c r="K26" s="41"/>
      <c r="L26" s="41"/>
      <c r="M26" s="41"/>
      <c r="N26" s="41"/>
    </row>
    <row r="27" spans="1:28">
      <c r="A27" s="4"/>
      <c r="B27" s="6"/>
      <c r="C27" s="26"/>
      <c r="D27" s="41"/>
      <c r="E27" s="41"/>
      <c r="F27" s="41"/>
      <c r="G27" s="41"/>
      <c r="H27" s="41"/>
      <c r="I27" s="41"/>
      <c r="J27" s="41"/>
      <c r="K27" s="41"/>
      <c r="L27" s="41"/>
      <c r="M27" s="41"/>
      <c r="N27" s="41"/>
    </row>
    <row r="28" spans="1:28">
      <c r="A28" s="4" t="s">
        <v>25</v>
      </c>
      <c r="B28" s="5" t="s">
        <v>26</v>
      </c>
      <c r="C28" s="140">
        <v>38</v>
      </c>
      <c r="D28" s="37">
        <v>33</v>
      </c>
      <c r="E28" s="37">
        <v>32</v>
      </c>
      <c r="F28" s="25">
        <v>32</v>
      </c>
      <c r="G28" s="25">
        <v>29</v>
      </c>
      <c r="H28" s="38">
        <v>25</v>
      </c>
      <c r="I28" s="27">
        <v>20</v>
      </c>
      <c r="J28" s="38">
        <v>22</v>
      </c>
      <c r="K28" s="38"/>
      <c r="L28" s="38"/>
      <c r="M28" s="38"/>
      <c r="N28" s="22"/>
      <c r="O28" s="3">
        <f t="shared" ref="O28:O35" si="3">SUM(C28:N28)</f>
        <v>231</v>
      </c>
    </row>
    <row r="29" spans="1:28" ht="19">
      <c r="A29" s="10" t="s">
        <v>27</v>
      </c>
      <c r="B29" s="6" t="s">
        <v>28</v>
      </c>
      <c r="C29" s="140">
        <v>17</v>
      </c>
      <c r="D29" s="24">
        <v>18</v>
      </c>
      <c r="E29" s="24">
        <v>18</v>
      </c>
      <c r="F29" s="25">
        <v>18</v>
      </c>
      <c r="G29" s="25">
        <v>18</v>
      </c>
      <c r="H29" s="38">
        <v>19</v>
      </c>
      <c r="I29" s="27">
        <v>20</v>
      </c>
      <c r="J29" s="38">
        <v>21</v>
      </c>
      <c r="K29" s="38"/>
      <c r="L29" s="38"/>
      <c r="M29" s="38"/>
      <c r="N29" s="22"/>
      <c r="O29" s="98">
        <f t="shared" si="3"/>
        <v>149</v>
      </c>
      <c r="P29" s="1"/>
      <c r="Q29" s="1"/>
    </row>
    <row r="30" spans="1:28">
      <c r="A30" s="10"/>
      <c r="B30" s="6" t="s">
        <v>29</v>
      </c>
      <c r="C30" s="140">
        <v>0</v>
      </c>
      <c r="D30" s="24">
        <v>2</v>
      </c>
      <c r="E30" s="24">
        <v>0</v>
      </c>
      <c r="F30" s="25">
        <v>1</v>
      </c>
      <c r="G30" s="25">
        <v>1</v>
      </c>
      <c r="H30" s="38">
        <v>3</v>
      </c>
      <c r="I30" s="38">
        <v>2</v>
      </c>
      <c r="J30" s="38">
        <v>2</v>
      </c>
      <c r="K30" s="38"/>
      <c r="L30" s="38"/>
      <c r="M30" s="38"/>
      <c r="N30" s="22"/>
      <c r="O30" s="3">
        <f t="shared" si="3"/>
        <v>11</v>
      </c>
    </row>
    <row r="31" spans="1:28">
      <c r="A31" s="10"/>
      <c r="B31" s="6" t="s">
        <v>30</v>
      </c>
      <c r="C31" s="140">
        <v>1</v>
      </c>
      <c r="D31" s="24">
        <v>1</v>
      </c>
      <c r="E31" s="24">
        <v>2</v>
      </c>
      <c r="F31" s="25">
        <v>2</v>
      </c>
      <c r="G31" s="25">
        <v>2</v>
      </c>
      <c r="H31" s="38">
        <v>2</v>
      </c>
      <c r="I31" s="38">
        <v>2</v>
      </c>
      <c r="J31" s="38">
        <v>2</v>
      </c>
      <c r="K31" s="38"/>
      <c r="L31" s="38"/>
      <c r="M31" s="38"/>
      <c r="N31" s="22"/>
      <c r="O31" s="3">
        <f t="shared" si="3"/>
        <v>14</v>
      </c>
    </row>
    <row r="32" spans="1:28">
      <c r="A32" s="10"/>
      <c r="B32" s="6" t="s">
        <v>63</v>
      </c>
      <c r="C32" s="140">
        <v>3</v>
      </c>
      <c r="D32" s="24">
        <v>3</v>
      </c>
      <c r="E32" s="24">
        <v>3</v>
      </c>
      <c r="F32" s="25">
        <v>3</v>
      </c>
      <c r="G32" s="25">
        <v>3</v>
      </c>
      <c r="H32" s="38">
        <v>3</v>
      </c>
      <c r="I32" s="38">
        <v>3</v>
      </c>
      <c r="J32" s="38">
        <v>3</v>
      </c>
      <c r="K32" s="38"/>
      <c r="L32" s="38"/>
      <c r="M32" s="38"/>
      <c r="N32" s="22"/>
      <c r="O32" s="3">
        <f t="shared" si="3"/>
        <v>24</v>
      </c>
    </row>
    <row r="33" spans="1:22">
      <c r="A33" s="4" t="s">
        <v>31</v>
      </c>
      <c r="B33" s="92"/>
      <c r="C33" s="93">
        <v>197</v>
      </c>
      <c r="D33" s="94">
        <v>149</v>
      </c>
      <c r="E33" s="94">
        <v>190</v>
      </c>
      <c r="F33" s="95">
        <v>202</v>
      </c>
      <c r="G33" s="95">
        <v>244</v>
      </c>
      <c r="H33" s="93">
        <v>192</v>
      </c>
      <c r="I33" s="93">
        <v>184</v>
      </c>
      <c r="J33" s="93">
        <v>203</v>
      </c>
      <c r="K33" s="38"/>
      <c r="L33" s="38"/>
      <c r="M33" s="38"/>
      <c r="N33" s="22"/>
      <c r="O33" s="3">
        <f t="shared" si="3"/>
        <v>1561</v>
      </c>
    </row>
    <row r="34" spans="1:22">
      <c r="A34" s="4" t="s">
        <v>32</v>
      </c>
      <c r="B34" s="6"/>
      <c r="C34" s="83">
        <v>4</v>
      </c>
      <c r="D34" s="24">
        <v>5</v>
      </c>
      <c r="E34" s="24">
        <v>14</v>
      </c>
      <c r="F34" s="25">
        <v>17</v>
      </c>
      <c r="G34" s="25">
        <v>9</v>
      </c>
      <c r="H34" s="38">
        <v>11</v>
      </c>
      <c r="I34" s="38">
        <v>7</v>
      </c>
      <c r="J34" s="38">
        <v>25</v>
      </c>
      <c r="K34" s="38"/>
      <c r="L34" s="38"/>
      <c r="M34" s="38"/>
      <c r="N34" s="22"/>
      <c r="O34" s="3">
        <f t="shared" si="3"/>
        <v>92</v>
      </c>
    </row>
    <row r="35" spans="1:22">
      <c r="A35" s="4" t="s">
        <v>33</v>
      </c>
      <c r="B35" s="6"/>
      <c r="C35" s="89">
        <v>5</v>
      </c>
      <c r="D35" s="24">
        <v>10</v>
      </c>
      <c r="E35" s="24">
        <v>4</v>
      </c>
      <c r="F35" s="25">
        <v>11</v>
      </c>
      <c r="G35" s="25">
        <v>5</v>
      </c>
      <c r="H35" s="38">
        <v>10</v>
      </c>
      <c r="I35" s="38">
        <v>8</v>
      </c>
      <c r="J35" s="38">
        <v>11</v>
      </c>
      <c r="K35" s="38"/>
      <c r="L35" s="38"/>
      <c r="M35" s="38"/>
      <c r="N35" s="22"/>
      <c r="O35" s="3">
        <f t="shared" si="3"/>
        <v>64</v>
      </c>
    </row>
    <row r="36" spans="1:22" ht="15" customHeight="1">
      <c r="A36" s="4" t="s">
        <v>50</v>
      </c>
      <c r="B36" s="6"/>
      <c r="C36" s="139" t="s">
        <v>121</v>
      </c>
      <c r="D36" s="139" t="s">
        <v>120</v>
      </c>
      <c r="E36" s="139" t="s">
        <v>120</v>
      </c>
      <c r="F36" s="139" t="s">
        <v>120</v>
      </c>
      <c r="G36" s="114" t="s">
        <v>141</v>
      </c>
      <c r="H36" s="139" t="s">
        <v>150</v>
      </c>
      <c r="I36" s="27" t="s">
        <v>141</v>
      </c>
      <c r="J36" s="114" t="s">
        <v>155</v>
      </c>
      <c r="K36" s="114"/>
      <c r="L36" s="135"/>
      <c r="M36" s="135"/>
      <c r="N36" s="135"/>
      <c r="O36" s="3">
        <f t="shared" ref="O36:O55" si="4">SUM(C36:N36)</f>
        <v>0</v>
      </c>
    </row>
    <row r="37" spans="1:22" ht="15" customHeight="1">
      <c r="A37" s="13"/>
      <c r="B37" s="14"/>
      <c r="C37" s="139" t="s">
        <v>113</v>
      </c>
      <c r="D37" s="139" t="s">
        <v>140</v>
      </c>
      <c r="E37" s="139" t="s">
        <v>113</v>
      </c>
      <c r="F37" s="139" t="s">
        <v>147</v>
      </c>
      <c r="G37" s="114" t="s">
        <v>147</v>
      </c>
      <c r="H37" s="139" t="s">
        <v>151</v>
      </c>
      <c r="I37" s="118" t="s">
        <v>113</v>
      </c>
      <c r="J37" s="114" t="s">
        <v>156</v>
      </c>
      <c r="K37" s="114"/>
      <c r="L37" s="135"/>
      <c r="M37" s="135"/>
      <c r="N37" s="135"/>
      <c r="O37" s="3">
        <f t="shared" si="4"/>
        <v>0</v>
      </c>
    </row>
    <row r="38" spans="1:22" ht="15" customHeight="1">
      <c r="A38" s="13"/>
      <c r="B38" s="6"/>
      <c r="C38" s="139" t="s">
        <v>114</v>
      </c>
      <c r="D38" s="139" t="s">
        <v>141</v>
      </c>
      <c r="E38" s="139" t="s">
        <v>119</v>
      </c>
      <c r="F38" s="139" t="s">
        <v>115</v>
      </c>
      <c r="G38" s="114" t="s">
        <v>113</v>
      </c>
      <c r="H38" s="139" t="s">
        <v>115</v>
      </c>
      <c r="I38" s="118" t="s">
        <v>152</v>
      </c>
      <c r="J38" s="114" t="s">
        <v>157</v>
      </c>
      <c r="K38" s="114"/>
      <c r="L38" s="135"/>
      <c r="M38" s="135"/>
      <c r="N38" s="135"/>
      <c r="O38" s="3">
        <f t="shared" si="4"/>
        <v>0</v>
      </c>
    </row>
    <row r="39" spans="1:22" ht="18.5" customHeight="1">
      <c r="A39" s="13"/>
      <c r="B39" s="6"/>
      <c r="C39" s="139" t="s">
        <v>115</v>
      </c>
      <c r="D39" s="139" t="s">
        <v>119</v>
      </c>
      <c r="E39" s="139" t="s">
        <v>144</v>
      </c>
      <c r="F39" s="139" t="s">
        <v>113</v>
      </c>
      <c r="G39" s="114" t="s">
        <v>119</v>
      </c>
      <c r="H39" s="139" t="s">
        <v>141</v>
      </c>
      <c r="I39" s="118" t="s">
        <v>153</v>
      </c>
      <c r="J39" s="114" t="s">
        <v>158</v>
      </c>
      <c r="K39" s="114"/>
      <c r="L39" s="135"/>
      <c r="M39" s="135"/>
      <c r="N39" s="135"/>
      <c r="O39" s="3">
        <f t="shared" si="4"/>
        <v>0</v>
      </c>
    </row>
    <row r="40" spans="1:22" ht="15" customHeight="1">
      <c r="A40" s="13"/>
      <c r="B40" s="6"/>
      <c r="C40" s="139" t="s">
        <v>119</v>
      </c>
      <c r="D40" s="139" t="s">
        <v>142</v>
      </c>
      <c r="E40" s="139" t="s">
        <v>145</v>
      </c>
      <c r="F40" s="139" t="s">
        <v>148</v>
      </c>
      <c r="G40" s="114" t="s">
        <v>149</v>
      </c>
      <c r="H40" s="139" t="s">
        <v>114</v>
      </c>
      <c r="I40" s="118" t="s">
        <v>154</v>
      </c>
      <c r="J40" s="114" t="s">
        <v>159</v>
      </c>
      <c r="K40" s="114"/>
      <c r="L40" s="135"/>
      <c r="M40" s="135"/>
      <c r="N40" s="135"/>
      <c r="O40" s="3">
        <f t="shared" si="4"/>
        <v>0</v>
      </c>
    </row>
    <row r="41" spans="1:22" ht="15" customHeight="1">
      <c r="A41" s="4" t="s">
        <v>34</v>
      </c>
      <c r="B41" s="14"/>
      <c r="C41" s="22"/>
      <c r="D41" s="37"/>
      <c r="E41" s="37"/>
      <c r="F41" s="25"/>
      <c r="G41" s="25"/>
      <c r="H41" s="38"/>
      <c r="I41" s="38"/>
      <c r="J41" s="38"/>
      <c r="K41" s="38"/>
      <c r="L41" s="38"/>
      <c r="M41" s="38"/>
      <c r="N41" s="22"/>
      <c r="O41" s="3">
        <f t="shared" si="4"/>
        <v>0</v>
      </c>
    </row>
    <row r="42" spans="1:22">
      <c r="A42" s="150" t="s">
        <v>35</v>
      </c>
      <c r="B42" s="150" t="s">
        <v>35</v>
      </c>
      <c r="C42" s="89">
        <v>38</v>
      </c>
      <c r="D42" s="90">
        <v>26</v>
      </c>
      <c r="E42" s="161">
        <v>41</v>
      </c>
      <c r="F42" s="154">
        <v>43</v>
      </c>
      <c r="G42" s="155">
        <v>38</v>
      </c>
      <c r="H42" s="156">
        <v>33</v>
      </c>
      <c r="I42" s="151">
        <v>50</v>
      </c>
      <c r="J42" s="151">
        <v>41</v>
      </c>
      <c r="K42" s="151"/>
      <c r="L42" s="151"/>
      <c r="M42" s="156"/>
      <c r="N42" s="156"/>
      <c r="O42" s="157">
        <f t="shared" si="4"/>
        <v>310</v>
      </c>
      <c r="T42" s="3"/>
      <c r="V42" s="3"/>
    </row>
    <row r="43" spans="1:22">
      <c r="A43" s="150" t="s">
        <v>36</v>
      </c>
      <c r="B43" s="150" t="s">
        <v>36</v>
      </c>
      <c r="C43" s="151">
        <v>88</v>
      </c>
      <c r="D43" s="152">
        <v>109</v>
      </c>
      <c r="E43" s="153">
        <v>123</v>
      </c>
      <c r="F43" s="154">
        <v>90</v>
      </c>
      <c r="G43" s="155">
        <v>117</v>
      </c>
      <c r="H43" s="156">
        <v>142</v>
      </c>
      <c r="I43" s="151">
        <v>108</v>
      </c>
      <c r="J43" s="151">
        <v>127</v>
      </c>
      <c r="K43" s="158"/>
      <c r="L43" s="158"/>
      <c r="M43" s="156"/>
      <c r="N43" s="156"/>
      <c r="O43" s="157">
        <f t="shared" si="4"/>
        <v>904</v>
      </c>
      <c r="T43" s="3"/>
      <c r="V43" s="3"/>
    </row>
    <row r="44" spans="1:22">
      <c r="A44" s="159" t="s">
        <v>65</v>
      </c>
      <c r="B44" s="150" t="s">
        <v>65</v>
      </c>
      <c r="C44" s="160">
        <v>396</v>
      </c>
      <c r="D44" s="160">
        <v>405</v>
      </c>
      <c r="E44" s="160">
        <v>457</v>
      </c>
      <c r="F44" s="154">
        <v>175</v>
      </c>
      <c r="G44" s="155">
        <v>280</v>
      </c>
      <c r="H44" s="156">
        <v>235</v>
      </c>
      <c r="I44" s="160">
        <v>199</v>
      </c>
      <c r="J44" s="160">
        <v>236</v>
      </c>
      <c r="K44" s="158"/>
      <c r="L44" s="160"/>
      <c r="M44" s="156"/>
      <c r="N44" s="156"/>
      <c r="O44" s="157">
        <f t="shared" si="4"/>
        <v>2383</v>
      </c>
      <c r="T44" s="99"/>
      <c r="V44" s="99"/>
    </row>
    <row r="45" spans="1:22">
      <c r="A45" s="44"/>
      <c r="B45" s="6"/>
      <c r="C45" s="35"/>
      <c r="D45" s="42"/>
      <c r="E45" s="101"/>
      <c r="F45" s="104"/>
      <c r="G45" s="37"/>
      <c r="H45" s="96"/>
      <c r="I45" s="43"/>
      <c r="J45" s="43"/>
      <c r="K45" s="43"/>
      <c r="L45" s="43"/>
      <c r="M45" s="43"/>
      <c r="N45" s="35"/>
      <c r="O45" s="3">
        <f t="shared" si="4"/>
        <v>0</v>
      </c>
    </row>
    <row r="46" spans="1:22">
      <c r="A46" s="4" t="s">
        <v>37</v>
      </c>
      <c r="B46" s="10" t="s">
        <v>38</v>
      </c>
      <c r="C46" s="22">
        <v>45</v>
      </c>
      <c r="D46" s="24">
        <v>29</v>
      </c>
      <c r="E46" s="101">
        <v>32</v>
      </c>
      <c r="F46" s="25">
        <v>27</v>
      </c>
      <c r="G46" s="25">
        <v>43</v>
      </c>
      <c r="H46" s="38">
        <v>51</v>
      </c>
      <c r="I46" s="38">
        <v>82</v>
      </c>
      <c r="J46" s="38">
        <v>71</v>
      </c>
      <c r="K46" s="38"/>
      <c r="L46" s="38"/>
      <c r="M46" s="38"/>
      <c r="N46" s="22"/>
      <c r="O46" s="3">
        <f t="shared" si="4"/>
        <v>380</v>
      </c>
    </row>
    <row r="47" spans="1:22">
      <c r="A47" s="4"/>
      <c r="B47" s="10" t="s">
        <v>39</v>
      </c>
      <c r="C47" s="21">
        <v>18</v>
      </c>
      <c r="D47" s="24">
        <v>9</v>
      </c>
      <c r="E47" s="24">
        <v>17</v>
      </c>
      <c r="F47" s="25">
        <v>14</v>
      </c>
      <c r="G47" s="25">
        <v>11</v>
      </c>
      <c r="H47" s="38">
        <v>30</v>
      </c>
      <c r="I47" s="37">
        <v>25</v>
      </c>
      <c r="J47" s="37">
        <v>17</v>
      </c>
      <c r="K47" s="37"/>
      <c r="L47" s="37"/>
      <c r="M47" s="37"/>
      <c r="N47" s="21"/>
      <c r="O47" s="3">
        <f t="shared" si="4"/>
        <v>141</v>
      </c>
    </row>
    <row r="48" spans="1:22">
      <c r="A48" s="44" t="s">
        <v>143</v>
      </c>
      <c r="B48" s="6" t="s">
        <v>62</v>
      </c>
      <c r="C48" s="35">
        <v>363</v>
      </c>
      <c r="D48" s="42">
        <v>365</v>
      </c>
      <c r="E48" s="101">
        <v>406</v>
      </c>
      <c r="F48" s="104">
        <v>155</v>
      </c>
      <c r="G48" s="37">
        <v>237</v>
      </c>
      <c r="H48" s="96">
        <v>204</v>
      </c>
      <c r="I48" s="43">
        <v>169</v>
      </c>
      <c r="J48" s="43">
        <v>202</v>
      </c>
      <c r="K48" s="43"/>
      <c r="L48" s="43"/>
      <c r="M48" s="43"/>
      <c r="N48" s="35"/>
      <c r="O48" s="3">
        <f t="shared" si="4"/>
        <v>2101</v>
      </c>
    </row>
    <row r="49" spans="1:15">
      <c r="A49" s="4" t="s">
        <v>61</v>
      </c>
      <c r="B49" s="23" t="s">
        <v>117</v>
      </c>
      <c r="C49" s="22">
        <v>6941</v>
      </c>
      <c r="D49" s="37">
        <v>6222</v>
      </c>
      <c r="E49" s="37">
        <v>7349</v>
      </c>
      <c r="F49" s="25">
        <v>6418</v>
      </c>
      <c r="G49" s="25">
        <v>6723</v>
      </c>
      <c r="H49" s="38">
        <v>6729</v>
      </c>
      <c r="I49" s="72">
        <v>6529</v>
      </c>
      <c r="J49" s="74">
        <v>7168</v>
      </c>
      <c r="K49" s="70"/>
      <c r="L49" s="38"/>
      <c r="N49" s="38"/>
      <c r="O49" s="3">
        <f t="shared" si="4"/>
        <v>54079</v>
      </c>
    </row>
    <row r="50" spans="1:15">
      <c r="A50" s="15" t="s">
        <v>41</v>
      </c>
      <c r="B50" s="16" t="s">
        <v>42</v>
      </c>
      <c r="C50" s="81"/>
      <c r="D50" s="58"/>
      <c r="E50" s="58"/>
      <c r="F50" s="105"/>
      <c r="G50" s="105"/>
      <c r="H50" s="105"/>
      <c r="I50" s="38"/>
      <c r="J50" s="38"/>
      <c r="K50" s="38"/>
      <c r="L50" s="38"/>
      <c r="M50" s="38"/>
      <c r="N50" s="38"/>
      <c r="O50" s="3">
        <f t="shared" si="4"/>
        <v>0</v>
      </c>
    </row>
    <row r="51" spans="1:15">
      <c r="B51" s="23" t="s">
        <v>43</v>
      </c>
      <c r="C51" s="82"/>
      <c r="D51" s="21"/>
      <c r="E51" s="21"/>
      <c r="F51" s="37"/>
      <c r="G51" s="37"/>
      <c r="H51" s="38"/>
      <c r="I51" s="38"/>
      <c r="J51" s="38"/>
      <c r="K51" s="38"/>
      <c r="L51" s="38"/>
      <c r="M51" s="38"/>
      <c r="N51" s="22"/>
      <c r="O51" s="3">
        <f t="shared" si="4"/>
        <v>0</v>
      </c>
    </row>
    <row r="52" spans="1:15">
      <c r="A52" s="59" t="s">
        <v>74</v>
      </c>
      <c r="B52" s="14"/>
      <c r="C52" s="21">
        <v>512</v>
      </c>
      <c r="D52" s="61">
        <v>581</v>
      </c>
      <c r="E52" s="43">
        <v>581</v>
      </c>
      <c r="F52" s="37">
        <v>476</v>
      </c>
      <c r="G52" s="115">
        <v>527</v>
      </c>
      <c r="H52" s="37">
        <v>513</v>
      </c>
      <c r="I52" s="38">
        <v>491</v>
      </c>
      <c r="J52" s="38">
        <v>605</v>
      </c>
      <c r="K52" s="72"/>
      <c r="L52" s="72"/>
      <c r="M52" s="38"/>
      <c r="N52" s="96"/>
      <c r="O52" s="3">
        <f t="shared" si="4"/>
        <v>4286</v>
      </c>
    </row>
    <row r="53" spans="1:15">
      <c r="A53" s="59" t="s">
        <v>161</v>
      </c>
      <c r="B53" s="14" t="s">
        <v>162</v>
      </c>
      <c r="C53" s="21"/>
      <c r="D53" s="60"/>
      <c r="E53" s="24">
        <v>409</v>
      </c>
      <c r="F53" s="106">
        <v>540</v>
      </c>
      <c r="G53" s="115">
        <v>740</v>
      </c>
      <c r="H53" s="106">
        <v>612</v>
      </c>
      <c r="I53" s="106">
        <v>450</v>
      </c>
      <c r="J53" s="106">
        <v>935</v>
      </c>
      <c r="K53" s="107"/>
      <c r="L53" s="107"/>
      <c r="M53" s="106"/>
      <c r="N53" s="96"/>
      <c r="O53" s="3">
        <f t="shared" si="4"/>
        <v>3686</v>
      </c>
    </row>
    <row r="54" spans="1:15">
      <c r="A54" s="4" t="s">
        <v>110</v>
      </c>
      <c r="B54" s="14"/>
      <c r="C54" s="22"/>
      <c r="D54" s="20"/>
      <c r="E54" s="24"/>
      <c r="F54" s="25"/>
      <c r="G54" s="25"/>
      <c r="H54" s="38"/>
      <c r="I54" s="38"/>
      <c r="J54" s="40"/>
      <c r="K54" s="40"/>
      <c r="L54" s="40"/>
      <c r="M54" s="40"/>
      <c r="N54" s="22"/>
      <c r="O54" s="3">
        <f t="shared" si="4"/>
        <v>0</v>
      </c>
    </row>
    <row r="55" spans="1:15">
      <c r="A55" s="4" t="s">
        <v>40</v>
      </c>
      <c r="B55" s="6"/>
      <c r="C55" s="22"/>
      <c r="D55" s="24"/>
      <c r="E55" s="24"/>
      <c r="F55" s="25"/>
      <c r="G55" s="25"/>
      <c r="H55" s="38"/>
      <c r="I55" s="38"/>
      <c r="J55" s="38"/>
      <c r="K55" s="38"/>
      <c r="L55" s="38"/>
      <c r="M55" s="38"/>
      <c r="N55" s="22"/>
      <c r="O55" s="3">
        <f t="shared" si="4"/>
        <v>0</v>
      </c>
    </row>
  </sheetData>
  <pageMargins left="0.7" right="0.7" top="0.75" bottom="0.75" header="0.3" footer="0.3"/>
  <pageSetup paperSize="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Q75"/>
  <sheetViews>
    <sheetView workbookViewId="0">
      <selection activeCell="K15" sqref="K15"/>
    </sheetView>
  </sheetViews>
  <sheetFormatPr baseColWidth="10" defaultColWidth="8.83203125" defaultRowHeight="14.5" customHeight="1"/>
  <cols>
    <col min="1" max="1" width="26.5" customWidth="1"/>
    <col min="2" max="3" width="8.6640625" customWidth="1"/>
    <col min="4" max="4" width="7.5" customWidth="1"/>
    <col min="5" max="5" width="7.6640625" customWidth="1"/>
    <col min="6" max="6" width="8.1640625" customWidth="1"/>
    <col min="7" max="9" width="10.33203125" customWidth="1"/>
  </cols>
  <sheetData>
    <row r="1" spans="1:17" ht="23" customHeight="1">
      <c r="A1" s="45" t="s">
        <v>66</v>
      </c>
      <c r="B1" s="166">
        <v>2013</v>
      </c>
      <c r="C1" s="166">
        <v>2014</v>
      </c>
      <c r="D1" s="166">
        <v>2015</v>
      </c>
      <c r="E1" s="166">
        <v>2016</v>
      </c>
      <c r="F1" s="166">
        <v>2017</v>
      </c>
      <c r="G1" s="170" t="s">
        <v>160</v>
      </c>
      <c r="H1" s="171"/>
      <c r="I1" s="168" t="s">
        <v>138</v>
      </c>
      <c r="M1" s="166">
        <v>2011</v>
      </c>
      <c r="N1" s="166">
        <v>2012</v>
      </c>
      <c r="O1" s="166">
        <v>2013</v>
      </c>
      <c r="P1" s="166">
        <v>2014</v>
      </c>
      <c r="Q1" s="166">
        <v>2015</v>
      </c>
    </row>
    <row r="2" spans="1:17" ht="23" customHeight="1">
      <c r="A2" s="46" t="s">
        <v>67</v>
      </c>
      <c r="B2" s="167"/>
      <c r="C2" s="167"/>
      <c r="D2" s="167"/>
      <c r="E2" s="167"/>
      <c r="F2" s="167"/>
      <c r="G2" s="84">
        <v>2017</v>
      </c>
      <c r="H2" s="84">
        <v>2018</v>
      </c>
      <c r="I2" s="169"/>
      <c r="M2" s="167"/>
      <c r="N2" s="167"/>
      <c r="O2" s="167"/>
      <c r="P2" s="167"/>
      <c r="Q2" s="167"/>
    </row>
    <row r="3" spans="1:17" ht="20.5" customHeight="1">
      <c r="A3" s="51" t="s">
        <v>2</v>
      </c>
      <c r="B3" s="142">
        <v>1</v>
      </c>
      <c r="C3" s="142">
        <v>0</v>
      </c>
      <c r="D3" s="142">
        <v>1</v>
      </c>
      <c r="E3" s="142">
        <v>1</v>
      </c>
      <c r="F3" s="142">
        <v>0</v>
      </c>
      <c r="G3" s="141">
        <v>0</v>
      </c>
      <c r="H3" s="141">
        <v>3</v>
      </c>
      <c r="I3" s="87">
        <v>3</v>
      </c>
      <c r="M3" s="47">
        <v>0</v>
      </c>
      <c r="N3" s="56">
        <v>0</v>
      </c>
      <c r="O3" s="56">
        <v>2</v>
      </c>
      <c r="P3" s="56">
        <v>0</v>
      </c>
      <c r="Q3" s="56">
        <v>1</v>
      </c>
    </row>
    <row r="4" spans="1:17" ht="18" customHeight="1">
      <c r="A4" s="51" t="s">
        <v>4</v>
      </c>
      <c r="B4" s="142">
        <v>0</v>
      </c>
      <c r="C4" s="142">
        <v>2</v>
      </c>
      <c r="D4" s="142">
        <v>3</v>
      </c>
      <c r="E4" s="142">
        <v>4</v>
      </c>
      <c r="F4" s="142">
        <v>8</v>
      </c>
      <c r="G4" s="141">
        <v>7</v>
      </c>
      <c r="H4" s="141">
        <v>3</v>
      </c>
      <c r="I4" s="87">
        <f t="shared" ref="I4:I12" si="0">(H4-G4)/G4</f>
        <v>-0.5714285714285714</v>
      </c>
      <c r="M4" s="47">
        <v>1</v>
      </c>
      <c r="N4" s="56">
        <v>2</v>
      </c>
      <c r="O4" s="56">
        <v>0</v>
      </c>
      <c r="P4" s="56">
        <v>2</v>
      </c>
      <c r="Q4" s="56">
        <v>3</v>
      </c>
    </row>
    <row r="5" spans="1:17" ht="22.25" customHeight="1">
      <c r="A5" s="51" t="s">
        <v>6</v>
      </c>
      <c r="B5" s="142">
        <v>209</v>
      </c>
      <c r="C5" s="142">
        <v>153</v>
      </c>
      <c r="D5" s="142">
        <v>161</v>
      </c>
      <c r="E5" s="142">
        <v>232</v>
      </c>
      <c r="F5" s="142">
        <v>290</v>
      </c>
      <c r="G5" s="141">
        <v>199</v>
      </c>
      <c r="H5" s="141">
        <v>212</v>
      </c>
      <c r="I5" s="87">
        <f t="shared" si="0"/>
        <v>6.5326633165829151E-2</v>
      </c>
      <c r="M5" s="47">
        <v>195</v>
      </c>
      <c r="N5" s="56">
        <v>202</v>
      </c>
      <c r="O5" s="56">
        <v>213</v>
      </c>
      <c r="P5" s="56">
        <v>155</v>
      </c>
      <c r="Q5" s="56">
        <v>162</v>
      </c>
    </row>
    <row r="6" spans="1:17" ht="21" customHeight="1">
      <c r="A6" s="49" t="s">
        <v>7</v>
      </c>
      <c r="B6" s="142">
        <v>57</v>
      </c>
      <c r="C6" s="142">
        <v>71</v>
      </c>
      <c r="D6" s="142">
        <v>73</v>
      </c>
      <c r="E6" s="142">
        <v>93</v>
      </c>
      <c r="F6" s="142">
        <v>121</v>
      </c>
      <c r="G6" s="141">
        <v>77</v>
      </c>
      <c r="H6" s="141">
        <v>95</v>
      </c>
      <c r="I6" s="87">
        <f t="shared" si="0"/>
        <v>0.23376623376623376</v>
      </c>
      <c r="M6" s="47">
        <v>24</v>
      </c>
      <c r="N6" s="56">
        <v>46</v>
      </c>
      <c r="O6" s="56">
        <v>35</v>
      </c>
      <c r="P6" s="56">
        <v>54</v>
      </c>
      <c r="Q6" s="56">
        <v>36</v>
      </c>
    </row>
    <row r="7" spans="1:17" ht="21" customHeight="1">
      <c r="A7" s="50" t="s">
        <v>68</v>
      </c>
      <c r="B7" s="141">
        <f t="shared" ref="B7:F7" si="1">SUM(B3:B6)</f>
        <v>267</v>
      </c>
      <c r="C7" s="141">
        <f t="shared" si="1"/>
        <v>226</v>
      </c>
      <c r="D7" s="141">
        <f t="shared" si="1"/>
        <v>238</v>
      </c>
      <c r="E7" s="141">
        <f t="shared" si="1"/>
        <v>330</v>
      </c>
      <c r="F7" s="141">
        <f t="shared" si="1"/>
        <v>419</v>
      </c>
      <c r="G7" s="141">
        <f>SUM(G3:G6)</f>
        <v>283</v>
      </c>
      <c r="H7" s="141">
        <f>SUM(H3:H6)</f>
        <v>313</v>
      </c>
      <c r="I7" s="88">
        <f>(H7-G7)/G7</f>
        <v>0.10600706713780919</v>
      </c>
      <c r="M7" s="48">
        <f t="shared" ref="M7:P7" si="2">SUM(M3:M6)</f>
        <v>220</v>
      </c>
      <c r="N7" s="48">
        <f t="shared" si="2"/>
        <v>250</v>
      </c>
      <c r="O7" s="48">
        <f t="shared" si="2"/>
        <v>250</v>
      </c>
      <c r="P7" s="48">
        <f t="shared" si="2"/>
        <v>211</v>
      </c>
      <c r="Q7" s="48">
        <f>SUM(Q3:Q6)</f>
        <v>202</v>
      </c>
    </row>
    <row r="8" spans="1:17" ht="20.5" customHeight="1">
      <c r="A8" s="51" t="s">
        <v>69</v>
      </c>
      <c r="B8" s="142">
        <v>25</v>
      </c>
      <c r="C8" s="142">
        <v>7</v>
      </c>
      <c r="D8" s="142">
        <v>4</v>
      </c>
      <c r="E8" s="142">
        <v>12</v>
      </c>
      <c r="F8" s="142">
        <v>15</v>
      </c>
      <c r="G8" s="141">
        <v>10</v>
      </c>
      <c r="H8" s="141">
        <v>12</v>
      </c>
      <c r="I8" s="87">
        <f t="shared" si="0"/>
        <v>0.2</v>
      </c>
      <c r="M8" s="47">
        <v>23</v>
      </c>
      <c r="N8" s="56">
        <v>28</v>
      </c>
      <c r="O8" s="56">
        <v>14</v>
      </c>
      <c r="P8" s="56">
        <v>11</v>
      </c>
      <c r="Q8" s="56">
        <v>12</v>
      </c>
    </row>
    <row r="9" spans="1:17" ht="20.5" customHeight="1">
      <c r="A9" s="51" t="s">
        <v>70</v>
      </c>
      <c r="B9" s="142">
        <v>2524</v>
      </c>
      <c r="C9" s="142">
        <v>2597</v>
      </c>
      <c r="D9" s="142">
        <v>2325</v>
      </c>
      <c r="E9" s="142">
        <v>2217</v>
      </c>
      <c r="F9" s="142">
        <v>2593</v>
      </c>
      <c r="G9" s="141">
        <v>1662</v>
      </c>
      <c r="H9" s="141">
        <v>1725</v>
      </c>
      <c r="I9" s="87">
        <f t="shared" si="0"/>
        <v>3.7906137184115521E-2</v>
      </c>
      <c r="M9" s="52">
        <v>2075</v>
      </c>
      <c r="N9" s="56">
        <v>2356</v>
      </c>
      <c r="O9" s="56">
        <v>2525</v>
      </c>
      <c r="P9" s="56">
        <v>2592</v>
      </c>
      <c r="Q9" s="56">
        <v>2319</v>
      </c>
    </row>
    <row r="10" spans="1:17" ht="20" customHeight="1">
      <c r="A10" s="51" t="s">
        <v>11</v>
      </c>
      <c r="B10" s="142">
        <v>483</v>
      </c>
      <c r="C10" s="142">
        <v>522</v>
      </c>
      <c r="D10" s="142">
        <v>480</v>
      </c>
      <c r="E10" s="142">
        <v>480</v>
      </c>
      <c r="F10" s="142">
        <v>420</v>
      </c>
      <c r="G10" s="141">
        <v>296</v>
      </c>
      <c r="H10" s="141">
        <v>257</v>
      </c>
      <c r="I10" s="87">
        <f t="shared" si="0"/>
        <v>-0.13175675675675674</v>
      </c>
      <c r="M10" s="47">
        <v>393</v>
      </c>
      <c r="N10" s="56">
        <v>436</v>
      </c>
      <c r="O10" s="56">
        <v>483</v>
      </c>
      <c r="P10" s="56">
        <v>525</v>
      </c>
      <c r="Q10" s="56">
        <v>478</v>
      </c>
    </row>
    <row r="11" spans="1:17" ht="22.25" customHeight="1">
      <c r="A11" s="51" t="s">
        <v>9</v>
      </c>
      <c r="B11" s="142">
        <v>0</v>
      </c>
      <c r="C11" s="142">
        <v>0</v>
      </c>
      <c r="D11" s="142">
        <v>0</v>
      </c>
      <c r="E11" s="142">
        <v>1</v>
      </c>
      <c r="F11" s="142">
        <v>4</v>
      </c>
      <c r="G11" s="141">
        <v>4</v>
      </c>
      <c r="H11" s="141">
        <v>3</v>
      </c>
      <c r="I11" s="87">
        <f t="shared" si="0"/>
        <v>-0.25</v>
      </c>
      <c r="M11" s="47">
        <v>2</v>
      </c>
      <c r="N11" s="56">
        <v>1</v>
      </c>
      <c r="O11" s="56">
        <v>4</v>
      </c>
      <c r="P11" s="56">
        <v>2</v>
      </c>
      <c r="Q11" s="56">
        <v>4</v>
      </c>
    </row>
    <row r="12" spans="1:17" ht="24.5" customHeight="1">
      <c r="A12" s="53" t="s">
        <v>71</v>
      </c>
      <c r="B12" s="141">
        <f t="shared" ref="B12:F12" si="3">SUM(B8:B11)</f>
        <v>3032</v>
      </c>
      <c r="C12" s="141">
        <f t="shared" si="3"/>
        <v>3126</v>
      </c>
      <c r="D12" s="141">
        <f t="shared" si="3"/>
        <v>2809</v>
      </c>
      <c r="E12" s="141">
        <f t="shared" si="3"/>
        <v>2710</v>
      </c>
      <c r="F12" s="141">
        <f t="shared" si="3"/>
        <v>3032</v>
      </c>
      <c r="G12" s="141">
        <f>SUM(G8:G11)</f>
        <v>1972</v>
      </c>
      <c r="H12" s="141">
        <f>SUM(H8:H11)</f>
        <v>1997</v>
      </c>
      <c r="I12" s="88">
        <f t="shared" si="0"/>
        <v>1.2677484787018255E-2</v>
      </c>
      <c r="M12" s="48">
        <f t="shared" ref="M12:P12" si="4">SUM(M8:M11)</f>
        <v>2493</v>
      </c>
      <c r="N12" s="48">
        <f t="shared" si="4"/>
        <v>2821</v>
      </c>
      <c r="O12" s="48">
        <f t="shared" si="4"/>
        <v>3026</v>
      </c>
      <c r="P12" s="48">
        <f t="shared" si="4"/>
        <v>3130</v>
      </c>
      <c r="Q12" s="54">
        <f>SUM(Q8:Q11)</f>
        <v>2813</v>
      </c>
    </row>
    <row r="13" spans="1:17" ht="20.5" customHeight="1">
      <c r="A13" s="85" t="s">
        <v>72</v>
      </c>
      <c r="B13" s="163">
        <f t="shared" ref="B13:F13" si="5">SUM(B7+B12)</f>
        <v>3299</v>
      </c>
      <c r="C13" s="163">
        <f t="shared" si="5"/>
        <v>3352</v>
      </c>
      <c r="D13" s="163">
        <f t="shared" si="5"/>
        <v>3047</v>
      </c>
      <c r="E13" s="163">
        <f t="shared" si="5"/>
        <v>3040</v>
      </c>
      <c r="F13" s="163">
        <f t="shared" si="5"/>
        <v>3451</v>
      </c>
      <c r="G13" s="141">
        <f>SUM(G7+G12)</f>
        <v>2255</v>
      </c>
      <c r="H13" s="141">
        <f>SUM(H7+H12)</f>
        <v>2310</v>
      </c>
      <c r="I13" s="87">
        <f>(H13-G13)/G13</f>
        <v>2.4390243902439025E-2</v>
      </c>
      <c r="M13" s="55">
        <f t="shared" ref="M13:P13" si="6">SUM(M7,M12)</f>
        <v>2713</v>
      </c>
      <c r="N13" s="55">
        <f t="shared" si="6"/>
        <v>3071</v>
      </c>
      <c r="O13" s="55">
        <f t="shared" si="6"/>
        <v>3276</v>
      </c>
      <c r="P13" s="55">
        <f t="shared" si="6"/>
        <v>3341</v>
      </c>
      <c r="Q13" s="86">
        <f>SUM(Q7,Q12)</f>
        <v>3015</v>
      </c>
    </row>
    <row r="14" spans="1:17" ht="14.5" customHeight="1">
      <c r="A14" s="75"/>
      <c r="B14" s="147"/>
      <c r="C14" s="146"/>
      <c r="D14" s="145"/>
      <c r="E14" s="145"/>
      <c r="F14" s="145"/>
      <c r="G14" s="145"/>
      <c r="H14" s="145"/>
    </row>
    <row r="15" spans="1:17" ht="14.5" customHeight="1">
      <c r="C15" s="30"/>
    </row>
    <row r="16" spans="1:17" ht="14.5" customHeight="1">
      <c r="C16" s="30"/>
    </row>
    <row r="17" spans="3:3" ht="14.5" customHeight="1">
      <c r="C17" s="30"/>
    </row>
    <row r="18" spans="3:3" ht="14.5" customHeight="1">
      <c r="C18" s="30"/>
    </row>
    <row r="19" spans="3:3" ht="14.25" customHeight="1">
      <c r="C19" s="30"/>
    </row>
    <row r="20" spans="3:3" ht="14.5" customHeight="1">
      <c r="C20" s="30"/>
    </row>
    <row r="21" spans="3:3" ht="14.25" customHeight="1">
      <c r="C21" s="30"/>
    </row>
    <row r="22" spans="3:3" ht="14.5" customHeight="1">
      <c r="C22" s="30"/>
    </row>
    <row r="23" spans="3:3" ht="14.5" customHeight="1">
      <c r="C23" s="30"/>
    </row>
    <row r="24" spans="3:3" ht="14.5" customHeight="1">
      <c r="C24" s="30"/>
    </row>
    <row r="25" spans="3:3" ht="14.5" customHeight="1">
      <c r="C25" s="30"/>
    </row>
    <row r="26" spans="3:3" ht="14.5" customHeight="1">
      <c r="C26" s="30"/>
    </row>
    <row r="27" spans="3:3" ht="14.5" customHeight="1">
      <c r="C27" s="30"/>
    </row>
    <row r="28" spans="3:3" ht="14.5" customHeight="1">
      <c r="C28" s="30"/>
    </row>
    <row r="29" spans="3:3" ht="14.5" customHeight="1">
      <c r="C29" s="30"/>
    </row>
    <row r="30" spans="3:3" ht="14.5" customHeight="1">
      <c r="C30" s="30"/>
    </row>
    <row r="31" spans="3:3" ht="14.5" customHeight="1">
      <c r="C31" s="30"/>
    </row>
    <row r="32" spans="3:3" ht="14.5" customHeight="1">
      <c r="C32" s="30"/>
    </row>
    <row r="33" spans="3:3" ht="14.5" customHeight="1">
      <c r="C33" s="30"/>
    </row>
    <row r="34" spans="3:3" ht="14.5" customHeight="1">
      <c r="C34" s="30"/>
    </row>
    <row r="35" spans="3:3" ht="14.5" customHeight="1">
      <c r="C35" s="30"/>
    </row>
    <row r="36" spans="3:3" ht="14.5" customHeight="1">
      <c r="C36" s="30"/>
    </row>
    <row r="37" spans="3:3" ht="14.5" customHeight="1">
      <c r="C37" s="30"/>
    </row>
    <row r="38" spans="3:3" ht="14.5" customHeight="1">
      <c r="C38" s="30"/>
    </row>
    <row r="39" spans="3:3" ht="14.5" customHeight="1">
      <c r="C39" s="30"/>
    </row>
    <row r="40" spans="3:3" ht="14.5" customHeight="1">
      <c r="C40" s="30"/>
    </row>
    <row r="41" spans="3:3" ht="14.5" customHeight="1">
      <c r="C41" s="30"/>
    </row>
    <row r="42" spans="3:3" ht="14.5" customHeight="1">
      <c r="C42" s="30"/>
    </row>
    <row r="43" spans="3:3" ht="14.5" customHeight="1">
      <c r="C43" s="30"/>
    </row>
    <row r="44" spans="3:3" ht="14.5" customHeight="1">
      <c r="C44" s="30"/>
    </row>
    <row r="45" spans="3:3" ht="14.5" customHeight="1">
      <c r="C45" s="30"/>
    </row>
    <row r="46" spans="3:3" ht="14.5" customHeight="1">
      <c r="C46" s="30"/>
    </row>
    <row r="47" spans="3:3" ht="14.5" customHeight="1">
      <c r="C47" s="30"/>
    </row>
    <row r="48" spans="3:3" ht="14.5" customHeight="1">
      <c r="C48" s="30"/>
    </row>
    <row r="49" spans="3:3" ht="14.5" customHeight="1">
      <c r="C49" s="30"/>
    </row>
    <row r="50" spans="3:3" ht="14.5" customHeight="1">
      <c r="C50" s="30"/>
    </row>
    <row r="51" spans="3:3" ht="14.5" customHeight="1">
      <c r="C51" s="30"/>
    </row>
    <row r="52" spans="3:3" ht="14.5" customHeight="1">
      <c r="C52" s="30"/>
    </row>
    <row r="53" spans="3:3" ht="14.5" customHeight="1">
      <c r="C53" s="30"/>
    </row>
    <row r="54" spans="3:3" ht="14.5" customHeight="1">
      <c r="C54" s="30"/>
    </row>
    <row r="55" spans="3:3" ht="14.5" customHeight="1">
      <c r="C55" s="30"/>
    </row>
    <row r="56" spans="3:3" ht="14.5" customHeight="1">
      <c r="C56" s="30"/>
    </row>
    <row r="57" spans="3:3" ht="14.5" customHeight="1">
      <c r="C57" s="30"/>
    </row>
    <row r="58" spans="3:3" ht="14.5" customHeight="1">
      <c r="C58" s="30"/>
    </row>
    <row r="59" spans="3:3" ht="14.5" customHeight="1">
      <c r="C59" s="30"/>
    </row>
    <row r="60" spans="3:3" ht="14.5" customHeight="1">
      <c r="C60" s="30"/>
    </row>
    <row r="61" spans="3:3" ht="14.5" customHeight="1">
      <c r="C61" s="30"/>
    </row>
    <row r="62" spans="3:3" ht="14.5" customHeight="1">
      <c r="C62" s="30"/>
    </row>
    <row r="63" spans="3:3" ht="14.5" customHeight="1">
      <c r="C63" s="30"/>
    </row>
    <row r="64" spans="3:3" ht="14.5" customHeight="1">
      <c r="C64" s="30"/>
    </row>
    <row r="65" spans="3:3" ht="14.5" customHeight="1">
      <c r="C65" s="30"/>
    </row>
    <row r="66" spans="3:3" ht="14.5" customHeight="1">
      <c r="C66" s="30"/>
    </row>
    <row r="67" spans="3:3" ht="14.5" customHeight="1">
      <c r="C67" s="30"/>
    </row>
    <row r="68" spans="3:3" ht="14.5" customHeight="1">
      <c r="C68" s="30"/>
    </row>
    <row r="69" spans="3:3" ht="14.5" customHeight="1">
      <c r="C69" s="30"/>
    </row>
    <row r="70" spans="3:3" ht="14.5" customHeight="1">
      <c r="C70" s="30"/>
    </row>
    <row r="71" spans="3:3" ht="14.5" customHeight="1">
      <c r="C71" s="30"/>
    </row>
    <row r="72" spans="3:3" ht="14.5" customHeight="1">
      <c r="C72" s="30"/>
    </row>
    <row r="73" spans="3:3" ht="14.5" customHeight="1">
      <c r="C73" s="30"/>
    </row>
    <row r="74" spans="3:3" ht="14.5" customHeight="1">
      <c r="C74" s="30"/>
    </row>
    <row r="75" spans="3:3" ht="14.5" customHeight="1">
      <c r="C75" s="36"/>
    </row>
  </sheetData>
  <mergeCells count="12">
    <mergeCell ref="I1:I2"/>
    <mergeCell ref="B1:B2"/>
    <mergeCell ref="C1:C2"/>
    <mergeCell ref="D1:D2"/>
    <mergeCell ref="E1:E2"/>
    <mergeCell ref="F1:F2"/>
    <mergeCell ref="G1:H1"/>
    <mergeCell ref="M1:M2"/>
    <mergeCell ref="N1:N2"/>
    <mergeCell ref="O1:O2"/>
    <mergeCell ref="P1:P2"/>
    <mergeCell ref="Q1:Q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D17"/>
  <sheetViews>
    <sheetView workbookViewId="0">
      <selection activeCell="A19" sqref="A19"/>
    </sheetView>
  </sheetViews>
  <sheetFormatPr baseColWidth="10" defaultColWidth="8.83203125" defaultRowHeight="15"/>
  <cols>
    <col min="1" max="1" width="21.6640625" customWidth="1"/>
    <col min="2" max="2" width="25" bestFit="1" customWidth="1"/>
    <col min="3" max="3" width="21.6640625" customWidth="1"/>
    <col min="4" max="4" width="20.6640625" customWidth="1"/>
  </cols>
  <sheetData>
    <row r="1" spans="1:4">
      <c r="A1" t="s">
        <v>75</v>
      </c>
    </row>
    <row r="3" spans="1:4" s="62" customFormat="1">
      <c r="A3" s="63">
        <v>2009</v>
      </c>
      <c r="B3" s="63">
        <v>2010</v>
      </c>
      <c r="C3" s="63">
        <v>2011</v>
      </c>
      <c r="D3" s="63" t="s">
        <v>104</v>
      </c>
    </row>
    <row r="4" spans="1:4">
      <c r="A4" s="64" t="s">
        <v>85</v>
      </c>
      <c r="B4" s="67" t="s">
        <v>76</v>
      </c>
      <c r="C4" s="67" t="s">
        <v>76</v>
      </c>
      <c r="D4" s="65" t="s">
        <v>76</v>
      </c>
    </row>
    <row r="5" spans="1:4">
      <c r="A5" s="64" t="s">
        <v>86</v>
      </c>
      <c r="B5" s="67" t="s">
        <v>77</v>
      </c>
      <c r="C5" s="67" t="s">
        <v>89</v>
      </c>
      <c r="D5" s="65" t="s">
        <v>77</v>
      </c>
    </row>
    <row r="6" spans="1:4">
      <c r="A6" s="64" t="s">
        <v>87</v>
      </c>
      <c r="B6" s="67" t="s">
        <v>78</v>
      </c>
      <c r="C6" s="67" t="s">
        <v>90</v>
      </c>
      <c r="D6" s="65" t="s">
        <v>79</v>
      </c>
    </row>
    <row r="7" spans="1:4">
      <c r="A7" s="64" t="s">
        <v>88</v>
      </c>
      <c r="B7" s="67" t="s">
        <v>80</v>
      </c>
      <c r="C7" s="67" t="s">
        <v>81</v>
      </c>
      <c r="D7" s="66" t="s">
        <v>80</v>
      </c>
    </row>
    <row r="8" spans="1:4">
      <c r="A8" s="64" t="s">
        <v>83</v>
      </c>
      <c r="B8" s="67" t="s">
        <v>82</v>
      </c>
      <c r="C8" s="67" t="s">
        <v>91</v>
      </c>
      <c r="D8" s="66" t="s">
        <v>82</v>
      </c>
    </row>
    <row r="9" spans="1:4">
      <c r="A9" s="64" t="s">
        <v>97</v>
      </c>
      <c r="B9" s="64" t="s">
        <v>97</v>
      </c>
      <c r="C9" s="68" t="s">
        <v>92</v>
      </c>
      <c r="D9" s="65" t="s">
        <v>97</v>
      </c>
    </row>
    <row r="10" spans="1:4">
      <c r="A10" s="64" t="s">
        <v>101</v>
      </c>
      <c r="B10" s="64" t="s">
        <v>98</v>
      </c>
      <c r="C10" s="68" t="s">
        <v>93</v>
      </c>
      <c r="D10" s="65" t="s">
        <v>105</v>
      </c>
    </row>
    <row r="11" spans="1:4">
      <c r="A11" s="64" t="s">
        <v>102</v>
      </c>
      <c r="B11" s="64" t="s">
        <v>99</v>
      </c>
      <c r="C11" s="64" t="s">
        <v>94</v>
      </c>
      <c r="D11" s="65" t="s">
        <v>106</v>
      </c>
    </row>
    <row r="12" spans="1:4">
      <c r="A12" s="64" t="s">
        <v>84</v>
      </c>
      <c r="B12" s="64" t="s">
        <v>95</v>
      </c>
      <c r="C12" s="64" t="s">
        <v>96</v>
      </c>
      <c r="D12" s="65" t="s">
        <v>107</v>
      </c>
    </row>
    <row r="13" spans="1:4">
      <c r="A13" s="64" t="s">
        <v>103</v>
      </c>
      <c r="B13" s="64" t="s">
        <v>100</v>
      </c>
      <c r="C13" s="68" t="s">
        <v>109</v>
      </c>
      <c r="D13" s="65" t="s">
        <v>108</v>
      </c>
    </row>
    <row r="14" spans="1:4">
      <c r="D14" s="69"/>
    </row>
    <row r="17" spans="1:1">
      <c r="A17" t="s">
        <v>132</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dimension ref="D18:H18"/>
  <sheetViews>
    <sheetView topLeftCell="A4" workbookViewId="0">
      <selection activeCell="H18" sqref="H18:P30"/>
    </sheetView>
  </sheetViews>
  <sheetFormatPr baseColWidth="10" defaultColWidth="8.83203125" defaultRowHeight="15"/>
  <cols>
    <col min="1" max="1" width="34" customWidth="1"/>
    <col min="2" max="2" width="33.5" customWidth="1"/>
    <col min="3" max="3" width="32" customWidth="1"/>
    <col min="4" max="5" width="9.1640625" hidden="1" customWidth="1"/>
  </cols>
  <sheetData>
    <row r="18" spans="8:8">
      <c r="H18" t="s">
        <v>124</v>
      </c>
    </row>
  </sheetData>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N21"/>
  <sheetViews>
    <sheetView workbookViewId="0">
      <selection activeCell="P7" sqref="P7"/>
    </sheetView>
  </sheetViews>
  <sheetFormatPr baseColWidth="10" defaultColWidth="8.83203125" defaultRowHeight="15"/>
  <cols>
    <col min="1" max="1" width="29.83203125" customWidth="1"/>
  </cols>
  <sheetData>
    <row r="2" spans="1:14" ht="15.75" customHeight="1">
      <c r="A2" s="133" t="s">
        <v>139</v>
      </c>
      <c r="B2" s="134" t="s">
        <v>44</v>
      </c>
      <c r="C2" s="134" t="s">
        <v>45</v>
      </c>
      <c r="D2" s="134" t="s">
        <v>51</v>
      </c>
      <c r="E2" s="134" t="s">
        <v>52</v>
      </c>
      <c r="F2" s="134" t="s">
        <v>46</v>
      </c>
      <c r="G2" s="134" t="s">
        <v>53</v>
      </c>
      <c r="H2" s="134" t="s">
        <v>54</v>
      </c>
      <c r="I2" s="134" t="s">
        <v>55</v>
      </c>
      <c r="J2" s="134" t="s">
        <v>56</v>
      </c>
      <c r="K2" s="134" t="s">
        <v>47</v>
      </c>
      <c r="L2" s="134" t="s">
        <v>48</v>
      </c>
      <c r="M2" s="134" t="s">
        <v>49</v>
      </c>
      <c r="N2" s="134" t="s">
        <v>112</v>
      </c>
    </row>
    <row r="3" spans="1:14" ht="17.25" customHeight="1">
      <c r="A3" s="121" t="s">
        <v>125</v>
      </c>
      <c r="B3" s="122">
        <v>2</v>
      </c>
      <c r="C3" s="123">
        <v>1</v>
      </c>
      <c r="D3" s="124">
        <v>3</v>
      </c>
      <c r="E3" s="124">
        <v>0</v>
      </c>
      <c r="F3" s="125">
        <v>2</v>
      </c>
      <c r="G3" s="126">
        <v>1</v>
      </c>
      <c r="H3" s="123">
        <v>2</v>
      </c>
      <c r="I3" s="123">
        <v>2</v>
      </c>
      <c r="J3" s="123"/>
      <c r="K3" s="123"/>
      <c r="L3" s="123"/>
      <c r="M3" s="124"/>
      <c r="N3" s="101"/>
    </row>
    <row r="4" spans="1:14">
      <c r="A4" s="6" t="s">
        <v>126</v>
      </c>
      <c r="B4" s="38">
        <v>3</v>
      </c>
      <c r="C4" s="24">
        <v>3</v>
      </c>
      <c r="D4" s="96">
        <v>2</v>
      </c>
      <c r="E4" s="96">
        <v>2</v>
      </c>
      <c r="F4" s="110">
        <v>6</v>
      </c>
      <c r="G4" s="119">
        <v>4</v>
      </c>
      <c r="H4" s="37">
        <v>1</v>
      </c>
      <c r="I4" s="38">
        <v>4</v>
      </c>
      <c r="J4" s="37"/>
      <c r="K4" s="37"/>
      <c r="L4" s="37"/>
      <c r="M4" s="96"/>
      <c r="N4" s="101"/>
    </row>
    <row r="5" spans="1:14">
      <c r="A5" s="6" t="s">
        <v>127</v>
      </c>
      <c r="B5" s="140">
        <v>12</v>
      </c>
      <c r="C5" s="24">
        <v>10</v>
      </c>
      <c r="D5" s="96">
        <v>16</v>
      </c>
      <c r="E5" s="96">
        <v>29</v>
      </c>
      <c r="F5" s="110">
        <v>29</v>
      </c>
      <c r="G5" s="119">
        <v>8</v>
      </c>
      <c r="H5" s="38">
        <v>16</v>
      </c>
      <c r="I5" s="38">
        <v>14</v>
      </c>
      <c r="J5" s="38"/>
      <c r="K5" s="38"/>
      <c r="L5" s="38"/>
      <c r="M5" s="96"/>
      <c r="N5" s="101"/>
    </row>
    <row r="6" spans="1:14">
      <c r="A6" s="128" t="s">
        <v>128</v>
      </c>
      <c r="B6" s="33">
        <v>40</v>
      </c>
      <c r="C6" s="73">
        <v>37</v>
      </c>
      <c r="D6" s="129">
        <v>68</v>
      </c>
      <c r="E6" s="129">
        <v>55</v>
      </c>
      <c r="F6" s="130">
        <v>60</v>
      </c>
      <c r="G6" s="131">
        <v>36</v>
      </c>
      <c r="H6" s="39">
        <v>67</v>
      </c>
      <c r="I6" s="39">
        <v>51</v>
      </c>
      <c r="J6" s="39"/>
      <c r="K6" s="39"/>
      <c r="L6" s="39"/>
      <c r="M6" s="129"/>
      <c r="N6" s="101"/>
    </row>
    <row r="7" spans="1:14">
      <c r="A7" s="77" t="s">
        <v>130</v>
      </c>
      <c r="B7" s="127">
        <f t="shared" ref="B7:C7" si="0">SUM(B3:B6)</f>
        <v>57</v>
      </c>
      <c r="C7" s="127">
        <f t="shared" si="0"/>
        <v>51</v>
      </c>
      <c r="D7" s="132">
        <v>89</v>
      </c>
      <c r="E7" s="132">
        <f>SUM(E3:E6)</f>
        <v>86</v>
      </c>
      <c r="F7" s="132">
        <f>SUM(F3:F6)</f>
        <v>97</v>
      </c>
      <c r="G7" s="132">
        <f>SUM(G3:G6)</f>
        <v>49</v>
      </c>
      <c r="H7" s="132">
        <f>SUM(H3:H6)</f>
        <v>86</v>
      </c>
      <c r="I7" s="132">
        <f>SUM(I3:I6)</f>
        <v>71</v>
      </c>
      <c r="J7" s="127"/>
      <c r="K7" s="127"/>
      <c r="L7" s="127"/>
      <c r="M7" s="127"/>
      <c r="N7" s="127"/>
    </row>
    <row r="9" spans="1:14">
      <c r="A9" s="133" t="s">
        <v>129</v>
      </c>
      <c r="B9" s="134" t="s">
        <v>44</v>
      </c>
      <c r="C9" s="134" t="s">
        <v>45</v>
      </c>
      <c r="D9" s="134" t="s">
        <v>51</v>
      </c>
      <c r="E9" s="134" t="s">
        <v>52</v>
      </c>
      <c r="F9" s="134" t="s">
        <v>46</v>
      </c>
      <c r="G9" s="134" t="s">
        <v>53</v>
      </c>
      <c r="H9" s="134" t="s">
        <v>54</v>
      </c>
      <c r="I9" s="134" t="s">
        <v>55</v>
      </c>
      <c r="J9" s="134" t="s">
        <v>56</v>
      </c>
      <c r="K9" s="134" t="s">
        <v>47</v>
      </c>
      <c r="L9" s="134" t="s">
        <v>48</v>
      </c>
      <c r="M9" s="134" t="s">
        <v>49</v>
      </c>
      <c r="N9" s="134" t="s">
        <v>112</v>
      </c>
    </row>
    <row r="10" spans="1:14">
      <c r="A10" s="121" t="s">
        <v>125</v>
      </c>
      <c r="B10" s="122">
        <v>1</v>
      </c>
      <c r="C10" s="123">
        <v>2</v>
      </c>
      <c r="D10" s="124">
        <v>1</v>
      </c>
      <c r="E10" s="124">
        <v>1</v>
      </c>
      <c r="F10" s="125">
        <v>2</v>
      </c>
      <c r="G10" s="126">
        <v>3</v>
      </c>
      <c r="H10" s="123">
        <v>1</v>
      </c>
      <c r="I10" s="123">
        <v>5</v>
      </c>
      <c r="J10" s="123">
        <v>1</v>
      </c>
      <c r="K10" s="123">
        <v>1</v>
      </c>
      <c r="L10" s="123">
        <v>1</v>
      </c>
      <c r="M10" s="124">
        <v>0</v>
      </c>
      <c r="N10" s="101">
        <f>SUM(B10:M10)</f>
        <v>19</v>
      </c>
    </row>
    <row r="11" spans="1:14">
      <c r="A11" s="6" t="s">
        <v>126</v>
      </c>
      <c r="B11" s="38">
        <v>6</v>
      </c>
      <c r="C11" s="24">
        <v>4</v>
      </c>
      <c r="D11" s="96">
        <v>3</v>
      </c>
      <c r="E11" s="96">
        <v>5</v>
      </c>
      <c r="F11" s="110">
        <v>9</v>
      </c>
      <c r="G11" s="119">
        <v>2</v>
      </c>
      <c r="H11" s="37">
        <v>6</v>
      </c>
      <c r="I11" s="38">
        <v>17</v>
      </c>
      <c r="J11" s="37">
        <v>10</v>
      </c>
      <c r="K11" s="37">
        <v>3</v>
      </c>
      <c r="L11" s="37">
        <v>8</v>
      </c>
      <c r="M11" s="96">
        <v>3</v>
      </c>
      <c r="N11" s="101">
        <f>SUM(B11:M11)</f>
        <v>76</v>
      </c>
    </row>
    <row r="12" spans="1:14">
      <c r="A12" s="6" t="s">
        <v>127</v>
      </c>
      <c r="B12" s="22">
        <v>20</v>
      </c>
      <c r="C12" s="24">
        <v>19</v>
      </c>
      <c r="D12" s="96">
        <v>20</v>
      </c>
      <c r="E12" s="96">
        <v>18</v>
      </c>
      <c r="F12" s="110">
        <v>18</v>
      </c>
      <c r="G12" s="119">
        <v>15</v>
      </c>
      <c r="H12" s="38">
        <v>10</v>
      </c>
      <c r="I12" s="38">
        <v>9</v>
      </c>
      <c r="J12" s="38">
        <v>18</v>
      </c>
      <c r="K12" s="38">
        <v>16</v>
      </c>
      <c r="L12" s="38">
        <v>14</v>
      </c>
      <c r="M12" s="96">
        <v>6</v>
      </c>
      <c r="N12" s="101">
        <f>SUM(B12:M12)</f>
        <v>183</v>
      </c>
    </row>
    <row r="13" spans="1:14">
      <c r="A13" s="128" t="s">
        <v>128</v>
      </c>
      <c r="B13" s="33">
        <v>39</v>
      </c>
      <c r="C13" s="73">
        <v>40</v>
      </c>
      <c r="D13" s="129">
        <v>53</v>
      </c>
      <c r="E13" s="129">
        <v>53</v>
      </c>
      <c r="F13" s="130">
        <v>54</v>
      </c>
      <c r="G13" s="131">
        <v>44</v>
      </c>
      <c r="H13" s="39">
        <v>52</v>
      </c>
      <c r="I13" s="39">
        <v>53</v>
      </c>
      <c r="J13" s="39">
        <v>48</v>
      </c>
      <c r="K13" s="39">
        <v>74</v>
      </c>
      <c r="L13" s="39">
        <v>60</v>
      </c>
      <c r="M13" s="129">
        <v>36</v>
      </c>
      <c r="N13" s="101">
        <f>SUM(B13:M13)</f>
        <v>606</v>
      </c>
    </row>
    <row r="14" spans="1:14">
      <c r="A14" s="77" t="s">
        <v>130</v>
      </c>
      <c r="B14" s="127">
        <f t="shared" ref="B14:H14" si="1">SUM(B10:B13)</f>
        <v>66</v>
      </c>
      <c r="C14" s="127">
        <f t="shared" si="1"/>
        <v>65</v>
      </c>
      <c r="D14" s="132">
        <f t="shared" si="1"/>
        <v>77</v>
      </c>
      <c r="E14" s="132">
        <f t="shared" si="1"/>
        <v>77</v>
      </c>
      <c r="F14" s="132">
        <f t="shared" si="1"/>
        <v>83</v>
      </c>
      <c r="G14" s="132">
        <f t="shared" si="1"/>
        <v>64</v>
      </c>
      <c r="H14" s="127">
        <f t="shared" si="1"/>
        <v>69</v>
      </c>
      <c r="I14" s="127">
        <f>SUM(I10:I13)</f>
        <v>84</v>
      </c>
      <c r="J14" s="127">
        <f>SUM(J10:J13)</f>
        <v>77</v>
      </c>
      <c r="K14" s="127">
        <f>SUM(K10:K13)</f>
        <v>94</v>
      </c>
      <c r="L14" s="127">
        <f>SUM(L10:L13)</f>
        <v>83</v>
      </c>
      <c r="M14" s="127">
        <f>SUM(M10:M13)</f>
        <v>45</v>
      </c>
      <c r="N14" s="127">
        <f>SUM(B14:M14)</f>
        <v>884</v>
      </c>
    </row>
    <row r="16" spans="1:14">
      <c r="A16" s="133" t="s">
        <v>131</v>
      </c>
      <c r="B16" s="134" t="s">
        <v>44</v>
      </c>
      <c r="C16" s="134" t="s">
        <v>45</v>
      </c>
      <c r="D16" s="134" t="s">
        <v>51</v>
      </c>
      <c r="E16" s="134" t="s">
        <v>52</v>
      </c>
      <c r="F16" s="134" t="s">
        <v>46</v>
      </c>
      <c r="G16" s="134" t="s">
        <v>53</v>
      </c>
      <c r="H16" s="134" t="s">
        <v>54</v>
      </c>
      <c r="I16" s="134" t="s">
        <v>55</v>
      </c>
      <c r="J16" s="134" t="s">
        <v>56</v>
      </c>
      <c r="K16" s="134" t="s">
        <v>47</v>
      </c>
      <c r="L16" s="134" t="s">
        <v>48</v>
      </c>
      <c r="M16" s="134" t="s">
        <v>49</v>
      </c>
      <c r="N16" s="134" t="s">
        <v>112</v>
      </c>
    </row>
    <row r="17" spans="1:14">
      <c r="A17" s="121" t="s">
        <v>125</v>
      </c>
      <c r="B17" s="122">
        <v>0</v>
      </c>
      <c r="C17" s="123">
        <v>0</v>
      </c>
      <c r="D17" s="124">
        <v>0</v>
      </c>
      <c r="E17" s="124">
        <v>1</v>
      </c>
      <c r="F17" s="125">
        <v>0</v>
      </c>
      <c r="G17" s="126">
        <v>0</v>
      </c>
      <c r="H17" s="123">
        <v>0</v>
      </c>
      <c r="I17" s="123">
        <v>0</v>
      </c>
      <c r="J17" s="123">
        <v>0</v>
      </c>
      <c r="K17" s="123">
        <v>0</v>
      </c>
      <c r="L17" s="123">
        <v>1</v>
      </c>
      <c r="M17" s="124">
        <v>1</v>
      </c>
      <c r="N17" s="101">
        <f t="shared" ref="N17:N20" si="2">SUM(B17:M17)</f>
        <v>3</v>
      </c>
    </row>
    <row r="18" spans="1:14">
      <c r="A18" s="6" t="s">
        <v>126</v>
      </c>
      <c r="B18" s="38">
        <v>11</v>
      </c>
      <c r="C18" s="24">
        <v>18</v>
      </c>
      <c r="D18" s="96">
        <v>8</v>
      </c>
      <c r="E18" s="96">
        <v>3</v>
      </c>
      <c r="F18" s="110">
        <v>3</v>
      </c>
      <c r="G18" s="119">
        <v>4</v>
      </c>
      <c r="H18" s="37">
        <v>0</v>
      </c>
      <c r="I18" s="38">
        <v>0</v>
      </c>
      <c r="J18" s="37">
        <v>0</v>
      </c>
      <c r="K18" s="37">
        <v>0</v>
      </c>
      <c r="L18" s="37">
        <v>2</v>
      </c>
      <c r="M18" s="96">
        <v>3</v>
      </c>
      <c r="N18" s="101">
        <f t="shared" si="2"/>
        <v>52</v>
      </c>
    </row>
    <row r="19" spans="1:14">
      <c r="A19" s="6" t="s">
        <v>127</v>
      </c>
      <c r="B19" s="22">
        <v>16</v>
      </c>
      <c r="C19" s="24">
        <v>28</v>
      </c>
      <c r="D19" s="96">
        <v>23</v>
      </c>
      <c r="E19" s="96">
        <v>12</v>
      </c>
      <c r="F19" s="110">
        <v>6</v>
      </c>
      <c r="G19" s="119">
        <v>9</v>
      </c>
      <c r="H19" s="38">
        <v>15</v>
      </c>
      <c r="I19" s="38">
        <v>12</v>
      </c>
      <c r="J19" s="38">
        <v>8</v>
      </c>
      <c r="K19" s="38">
        <v>20</v>
      </c>
      <c r="L19" s="38">
        <v>17</v>
      </c>
      <c r="M19" s="96">
        <v>11</v>
      </c>
      <c r="N19" s="101">
        <f t="shared" si="2"/>
        <v>177</v>
      </c>
    </row>
    <row r="20" spans="1:14">
      <c r="A20" s="128" t="s">
        <v>128</v>
      </c>
      <c r="B20" s="33">
        <v>53</v>
      </c>
      <c r="C20" s="73">
        <v>35</v>
      </c>
      <c r="D20" s="129">
        <v>35</v>
      </c>
      <c r="E20" s="129">
        <v>34</v>
      </c>
      <c r="F20" s="130">
        <v>48</v>
      </c>
      <c r="G20" s="131">
        <v>35</v>
      </c>
      <c r="H20" s="39">
        <v>41</v>
      </c>
      <c r="I20" s="39">
        <v>32</v>
      </c>
      <c r="J20" s="39">
        <v>30</v>
      </c>
      <c r="K20" s="39">
        <v>28</v>
      </c>
      <c r="L20" s="39">
        <v>33</v>
      </c>
      <c r="M20" s="129">
        <v>62</v>
      </c>
      <c r="N20" s="101">
        <f t="shared" si="2"/>
        <v>466</v>
      </c>
    </row>
    <row r="21" spans="1:14">
      <c r="A21" s="77" t="s">
        <v>130</v>
      </c>
      <c r="B21" s="127">
        <f t="shared" ref="B21:N21" si="3">SUM(B17:B20)</f>
        <v>80</v>
      </c>
      <c r="C21" s="127">
        <f t="shared" si="3"/>
        <v>81</v>
      </c>
      <c r="D21" s="132">
        <f t="shared" si="3"/>
        <v>66</v>
      </c>
      <c r="E21" s="132">
        <f t="shared" si="3"/>
        <v>50</v>
      </c>
      <c r="F21" s="132">
        <f t="shared" si="3"/>
        <v>57</v>
      </c>
      <c r="G21" s="132">
        <f t="shared" si="3"/>
        <v>48</v>
      </c>
      <c r="H21" s="127">
        <f t="shared" si="3"/>
        <v>56</v>
      </c>
      <c r="I21" s="127">
        <f t="shared" si="3"/>
        <v>44</v>
      </c>
      <c r="J21" s="127">
        <f t="shared" si="3"/>
        <v>38</v>
      </c>
      <c r="K21" s="127">
        <f t="shared" si="3"/>
        <v>48</v>
      </c>
      <c r="L21" s="127">
        <f t="shared" si="3"/>
        <v>53</v>
      </c>
      <c r="M21" s="132">
        <f t="shared" si="3"/>
        <v>77</v>
      </c>
      <c r="N21" s="127">
        <f t="shared" si="3"/>
        <v>698</v>
      </c>
    </row>
  </sheetData>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7"/>
  <sheetViews>
    <sheetView workbookViewId="0">
      <selection activeCell="I1" sqref="I1"/>
    </sheetView>
  </sheetViews>
  <sheetFormatPr baseColWidth="10" defaultColWidth="8.83203125" defaultRowHeight="15"/>
  <cols>
    <col min="1" max="1" width="36.5" customWidth="1"/>
    <col min="2" max="2" width="13.5" customWidth="1"/>
  </cols>
  <sheetData>
    <row r="1" spans="1:2">
      <c r="A1" s="14" t="s">
        <v>134</v>
      </c>
      <c r="B1" s="136">
        <v>42917</v>
      </c>
    </row>
    <row r="2" spans="1:2">
      <c r="A2" s="14" t="s">
        <v>133</v>
      </c>
      <c r="B2" s="14">
        <v>286</v>
      </c>
    </row>
    <row r="3" spans="1:2">
      <c r="A3" s="14" t="s">
        <v>136</v>
      </c>
      <c r="B3" s="14">
        <v>419947</v>
      </c>
    </row>
    <row r="4" spans="1:2">
      <c r="A4" s="14"/>
      <c r="B4" s="14"/>
    </row>
    <row r="5" spans="1:2">
      <c r="A5" s="14"/>
      <c r="B5" s="14">
        <v>4.1999469999999999</v>
      </c>
    </row>
    <row r="6" spans="1:2">
      <c r="A6" s="14"/>
      <c r="B6" s="14"/>
    </row>
    <row r="7" spans="1:2">
      <c r="A7" s="14" t="s">
        <v>135</v>
      </c>
      <c r="B7" s="14">
        <v>68.096097400000005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27"/>
  <sheetViews>
    <sheetView topLeftCell="A6" workbookViewId="0">
      <selection activeCell="I18" sqref="I18"/>
    </sheetView>
  </sheetViews>
  <sheetFormatPr baseColWidth="10" defaultColWidth="8.83203125" defaultRowHeight="15"/>
  <cols>
    <col min="1" max="1" width="31.5" customWidth="1"/>
    <col min="2" max="2" width="16" customWidth="1"/>
  </cols>
  <sheetData>
    <row r="1" spans="1:9">
      <c r="A1" t="s">
        <v>137</v>
      </c>
    </row>
    <row r="2" spans="1:9">
      <c r="A2">
        <v>5.32</v>
      </c>
      <c r="B2" s="3">
        <v>377</v>
      </c>
    </row>
    <row r="3" spans="1:9">
      <c r="A3">
        <v>7.78</v>
      </c>
      <c r="B3" s="3">
        <v>1355</v>
      </c>
    </row>
    <row r="4" spans="1:9">
      <c r="A4">
        <v>0.2</v>
      </c>
      <c r="B4" s="99">
        <v>4435</v>
      </c>
    </row>
    <row r="5" spans="1:9">
      <c r="A5">
        <v>3.45</v>
      </c>
      <c r="B5">
        <f>SUM(B2:B4)</f>
        <v>6167</v>
      </c>
    </row>
    <row r="6" spans="1:9">
      <c r="A6">
        <v>7.43</v>
      </c>
    </row>
    <row r="7" spans="1:9">
      <c r="A7">
        <v>4.2</v>
      </c>
    </row>
    <row r="8" spans="1:9">
      <c r="A8">
        <v>7.49</v>
      </c>
    </row>
    <row r="9" spans="1:9">
      <c r="A9">
        <v>3.65</v>
      </c>
    </row>
    <row r="10" spans="1:9">
      <c r="A10">
        <v>6.99</v>
      </c>
    </row>
    <row r="11" spans="1:9">
      <c r="A11">
        <v>4.79</v>
      </c>
    </row>
    <row r="12" spans="1:9">
      <c r="A12">
        <f>AVERAGE(A2:A11)</f>
        <v>5.13</v>
      </c>
    </row>
    <row r="15" spans="1:9" ht="20">
      <c r="A15" s="45" t="s">
        <v>66</v>
      </c>
      <c r="B15" s="166">
        <v>2017</v>
      </c>
    </row>
    <row r="16" spans="1:9" ht="20">
      <c r="A16" s="46" t="s">
        <v>67</v>
      </c>
      <c r="B16" s="167"/>
      <c r="G16" s="141">
        <v>54</v>
      </c>
      <c r="H16" s="141">
        <v>81</v>
      </c>
      <c r="I16" s="88">
        <f>(H16-G16)/G16</f>
        <v>0.5</v>
      </c>
    </row>
    <row r="17" spans="1:2" ht="16">
      <c r="A17" s="51" t="s">
        <v>2</v>
      </c>
      <c r="B17" s="142">
        <v>0</v>
      </c>
    </row>
    <row r="18" spans="1:2" ht="16">
      <c r="A18" s="51" t="s">
        <v>4</v>
      </c>
      <c r="B18" s="142">
        <v>8</v>
      </c>
    </row>
    <row r="19" spans="1:2" ht="16">
      <c r="A19" s="51" t="s">
        <v>6</v>
      </c>
      <c r="B19" s="142">
        <v>290</v>
      </c>
    </row>
    <row r="20" spans="1:2" ht="16">
      <c r="A20" s="49" t="s">
        <v>7</v>
      </c>
      <c r="B20" s="142">
        <v>121</v>
      </c>
    </row>
    <row r="21" spans="1:2" ht="16">
      <c r="A21" s="50" t="s">
        <v>68</v>
      </c>
      <c r="B21" s="141">
        <f t="shared" ref="B21" si="0">SUM(B17:B20)</f>
        <v>419</v>
      </c>
    </row>
    <row r="22" spans="1:2" ht="16">
      <c r="A22" s="51" t="s">
        <v>69</v>
      </c>
      <c r="B22" s="142">
        <v>15</v>
      </c>
    </row>
    <row r="23" spans="1:2" ht="16">
      <c r="A23" s="51" t="s">
        <v>70</v>
      </c>
      <c r="B23" s="142">
        <v>2593</v>
      </c>
    </row>
    <row r="24" spans="1:2" ht="16">
      <c r="A24" s="51" t="s">
        <v>11</v>
      </c>
      <c r="B24" s="142">
        <v>420</v>
      </c>
    </row>
    <row r="25" spans="1:2" ht="16">
      <c r="A25" s="51" t="s">
        <v>9</v>
      </c>
      <c r="B25" s="142">
        <v>4</v>
      </c>
    </row>
    <row r="26" spans="1:2" ht="16">
      <c r="A26" s="53" t="s">
        <v>71</v>
      </c>
      <c r="B26" s="141">
        <f t="shared" ref="B26" si="1">SUM(B22:B25)</f>
        <v>3032</v>
      </c>
    </row>
    <row r="27" spans="1:2" ht="18">
      <c r="A27" s="85" t="s">
        <v>72</v>
      </c>
      <c r="B27" s="163">
        <f t="shared" ref="B27" si="2">SUM(B21+B26)</f>
        <v>3451</v>
      </c>
    </row>
  </sheetData>
  <mergeCells count="1">
    <mergeCell ref="B15:B1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 Chart</vt:lpstr>
      <vt:lpstr>Chart 2</vt:lpstr>
      <vt:lpstr>Real Data</vt:lpstr>
      <vt:lpstr>% change</vt:lpstr>
      <vt:lpstr>Sheet1</vt:lpstr>
      <vt:lpstr>Sheet4</vt:lpstr>
      <vt:lpstr>Warrants</vt:lpstr>
      <vt:lpstr>Sheet2</vt:lpstr>
      <vt:lpstr>Sheet3</vt:lpstr>
      <vt:lpstr>Sheet6</vt:lpstr>
      <vt:lpstr>'% change'!Print_Area</vt:lpstr>
    </vt:vector>
  </TitlesOfParts>
  <Company>Bay Area Rapid Transit District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kdam</dc:creator>
  <cp:lastModifiedBy>Prerna Saxena</cp:lastModifiedBy>
  <cp:lastPrinted>2018-09-13T22:27:06Z</cp:lastPrinted>
  <dcterms:created xsi:type="dcterms:W3CDTF">2011-07-28T22:19:50Z</dcterms:created>
  <dcterms:modified xsi:type="dcterms:W3CDTF">2018-11-03T00:48:02Z</dcterms:modified>
</cp:coreProperties>
</file>