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curement Mgt\Financial Reports\Contract Awards\"/>
    </mc:Choice>
  </mc:AlternateContent>
  <bookViews>
    <workbookView xWindow="360" yWindow="315" windowWidth="15600" windowHeight="11190" activeTab="5"/>
  </bookViews>
  <sheets>
    <sheet name="IFB FY16" sheetId="1" r:id="rId1"/>
    <sheet name="Contracts FY16" sheetId="2" r:id="rId2"/>
    <sheet name="IFB FY17" sheetId="3" r:id="rId3"/>
    <sheet name="Contracts FY17" sheetId="4" r:id="rId4"/>
    <sheet name="IFB FY18" sheetId="5" r:id="rId5"/>
    <sheet name="Contracts FY18" sheetId="6" r:id="rId6"/>
  </sheets>
  <definedNames>
    <definedName name="_xlnm.Print_Titles" localSheetId="1">'Contracts FY16'!$1:$2</definedName>
    <definedName name="_xlnm.Print_Titles" localSheetId="3">'Contracts FY17'!$1:$2</definedName>
    <definedName name="_xlnm.Print_Titles" localSheetId="5">'Contracts FY18'!$1:$2</definedName>
    <definedName name="_xlnm.Print_Titles" localSheetId="0">'IFB FY16'!$1:$3</definedName>
    <definedName name="_xlnm.Print_Titles" localSheetId="2">'IFB FY17'!$1:$1</definedName>
    <definedName name="_xlnm.Print_Titles" localSheetId="4">'IFB FY18'!$1:$3</definedName>
  </definedNames>
  <calcPr calcId="171027"/>
</workbook>
</file>

<file path=xl/calcChain.xml><?xml version="1.0" encoding="utf-8"?>
<calcChain xmlns="http://schemas.openxmlformats.org/spreadsheetml/2006/main">
  <c r="H25" i="6" l="1"/>
  <c r="G25" i="6"/>
  <c r="H28" i="6" l="1"/>
  <c r="G28" i="6"/>
  <c r="G20" i="6"/>
  <c r="M18" i="6"/>
  <c r="L18" i="6"/>
  <c r="K18" i="6"/>
  <c r="J18" i="6"/>
  <c r="I18" i="6"/>
  <c r="H18" i="6"/>
  <c r="H20" i="5"/>
  <c r="G20" i="5"/>
  <c r="J10" i="5"/>
  <c r="I10" i="5"/>
  <c r="H10" i="5"/>
  <c r="H27" i="3" l="1"/>
  <c r="G47" i="4"/>
  <c r="H47" i="4"/>
  <c r="G42" i="4"/>
  <c r="G50" i="4" l="1"/>
  <c r="M40" i="4"/>
  <c r="L40" i="4"/>
  <c r="K40" i="4"/>
  <c r="J40" i="4"/>
  <c r="I40" i="4"/>
  <c r="H40" i="4"/>
  <c r="H37" i="3"/>
  <c r="G37" i="3"/>
  <c r="J27" i="3"/>
  <c r="I27" i="3"/>
  <c r="H50" i="4" l="1"/>
  <c r="H65" i="2"/>
  <c r="G65" i="2"/>
  <c r="G64" i="2"/>
  <c r="G60" i="2"/>
  <c r="G48" i="1"/>
  <c r="J38" i="1" l="1"/>
  <c r="I38" i="1"/>
  <c r="H38" i="1"/>
  <c r="H48" i="1" l="1"/>
  <c r="H64" i="2" l="1"/>
  <c r="J58" i="2" l="1"/>
  <c r="H58" i="2" l="1"/>
  <c r="I58" i="2"/>
  <c r="K58" i="2"/>
  <c r="L58" i="2"/>
  <c r="M58" i="2"/>
  <c r="H68" i="2"/>
  <c r="G68" i="2"/>
</calcChain>
</file>

<file path=xl/sharedStrings.xml><?xml version="1.0" encoding="utf-8"?>
<sst xmlns="http://schemas.openxmlformats.org/spreadsheetml/2006/main" count="1023" uniqueCount="464">
  <si>
    <t>Total</t>
  </si>
  <si>
    <t>Sole Source</t>
  </si>
  <si>
    <t>Over $100K</t>
  </si>
  <si>
    <t>Total Count Between $50K to $100K</t>
  </si>
  <si>
    <t>Total Count Between $25K to $50K</t>
  </si>
  <si>
    <t>Total Count Less $25K</t>
  </si>
  <si>
    <t/>
  </si>
  <si>
    <t>Total Items</t>
  </si>
  <si>
    <t>TOTAL FY16</t>
  </si>
  <si>
    <t>ITP Rail</t>
  </si>
  <si>
    <t>N</t>
  </si>
  <si>
    <t>ac traction motor encoder assembly (RR)</t>
  </si>
  <si>
    <t>8964 / 17122</t>
  </si>
  <si>
    <t>Alstom</t>
  </si>
  <si>
    <t xml:space="preserve"> </t>
  </si>
  <si>
    <r>
      <t xml:space="preserve">GRS circuit boards (RC)  </t>
    </r>
    <r>
      <rPr>
        <i/>
        <sz val="11"/>
        <color rgb="FFFF0000"/>
        <rFont val="Times New Roman"/>
        <family val="1"/>
      </rPr>
      <t>(sole source)</t>
    </r>
  </si>
  <si>
    <t>n/a</t>
  </si>
  <si>
    <t>Shuttlewagon, Inc.</t>
  </si>
  <si>
    <t>FT</t>
  </si>
  <si>
    <t>Y</t>
  </si>
  <si>
    <t>rail car switcher  (RR)</t>
  </si>
  <si>
    <t>8956 / 16600</t>
  </si>
  <si>
    <t>The Okonite Company</t>
  </si>
  <si>
    <t>34.5KV Pipe Cable (RC)</t>
  </si>
  <si>
    <t>8967/17063</t>
  </si>
  <si>
    <t>X</t>
  </si>
  <si>
    <t>Atlantic Track &amp; Turnout Co.</t>
  </si>
  <si>
    <t>restraining rail  (RC)</t>
  </si>
  <si>
    <t>8954 / 16605</t>
  </si>
  <si>
    <t>Draka Cable Teq USA, Inc.</t>
  </si>
  <si>
    <t>medium voltage cables  (EC)</t>
  </si>
  <si>
    <t>8966 / 16628</t>
  </si>
  <si>
    <t>Transtech, Inc.</t>
  </si>
  <si>
    <t>stainless steel capped aluminum contact rail (RR)</t>
  </si>
  <si>
    <t>8957 / 16899</t>
  </si>
  <si>
    <r>
      <t xml:space="preserve">GEALOC circuit boards  </t>
    </r>
    <r>
      <rPr>
        <i/>
        <sz val="11"/>
        <color rgb="FFFF0000"/>
        <rFont val="Times New Roman"/>
        <family val="1"/>
      </rPr>
      <t xml:space="preserve"> (sole source)</t>
    </r>
  </si>
  <si>
    <t>8956 / 16601</t>
  </si>
  <si>
    <t>Swing Master Corporation</t>
  </si>
  <si>
    <t>hi rail swing crane 180 (RR)</t>
  </si>
  <si>
    <t>8969 /16624</t>
  </si>
  <si>
    <t>Corrpro Companies, Inc.</t>
  </si>
  <si>
    <t>anode array assemblies  (EC)</t>
  </si>
  <si>
    <t>8949A /16598</t>
  </si>
  <si>
    <r>
      <t>VHLC circuit boards (RC)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(sole source)</t>
    </r>
  </si>
  <si>
    <t>Vendor</t>
  </si>
  <si>
    <t>Purchasing Sole Source</t>
  </si>
  <si>
    <t>IFB's</t>
  </si>
  <si>
    <t>Award Amount</t>
  </si>
  <si>
    <t>Award Date</t>
  </si>
  <si>
    <t>Type</t>
  </si>
  <si>
    <t>Federal Y/N</t>
  </si>
  <si>
    <t>Description</t>
  </si>
  <si>
    <t>PO/Contract No.</t>
  </si>
  <si>
    <t>Date Bids/Proposals Received</t>
  </si>
  <si>
    <t>Clark Construction Group-California LP</t>
  </si>
  <si>
    <t>construction Hayward maint. complex project maint. Facilities</t>
  </si>
  <si>
    <t>01RQ-110</t>
  </si>
  <si>
    <t>Parsons Transportation Group Inc.</t>
  </si>
  <si>
    <t xml:space="preserve">Y </t>
  </si>
  <si>
    <t>general engr svcs for Train Control modernization prog     (RC)</t>
  </si>
  <si>
    <t>6M8092</t>
  </si>
  <si>
    <t>Swiger Coil Systems a Wabtec Company</t>
  </si>
  <si>
    <t xml:space="preserve">N </t>
  </si>
  <si>
    <t>a.c. &amp; d.c. traction motor repair services  (CA)</t>
  </si>
  <si>
    <t>6M3277</t>
  </si>
  <si>
    <t>Jacobs Project Management Co.</t>
  </si>
  <si>
    <t>provide construction management services for BART projects  (IG)  (3 of 4)</t>
  </si>
  <si>
    <t>6M8105</t>
  </si>
  <si>
    <t>Ghirardelli Associates, Inc.</t>
  </si>
  <si>
    <t>provide construction management services for BART projects  (IG)  (1 of 2)</t>
  </si>
  <si>
    <t>6M8110</t>
  </si>
  <si>
    <t>PreScience Corporation</t>
  </si>
  <si>
    <t>provide construction management services for BART projects  (IG)  (2 of 4)</t>
  </si>
  <si>
    <t>6M8107</t>
  </si>
  <si>
    <t>PGH Wong Engineering, Inc.</t>
  </si>
  <si>
    <t>provide construction management services for BART projects  (IG)  (1 of 4)</t>
  </si>
  <si>
    <t>6M8106</t>
  </si>
  <si>
    <t>Claremont Behavioral Svcs, Inc/Security Life</t>
  </si>
  <si>
    <t>employee assistance program services   (IG)</t>
  </si>
  <si>
    <t>6M4306</t>
  </si>
  <si>
    <t>Cornerstone Transportation Consulting, Inc.</t>
  </si>
  <si>
    <t>sustaining construction management services for BART proj.  (RC)</t>
  </si>
  <si>
    <t>6M8077</t>
  </si>
  <si>
    <t xml:space="preserve">VSCE, Inc. </t>
  </si>
  <si>
    <t>6M8076</t>
  </si>
  <si>
    <t>Thompson Builders Corporation</t>
  </si>
  <si>
    <t>San Francisco Mission st. stations street grating rehab  (GAB)</t>
  </si>
  <si>
    <t>15BM-110</t>
  </si>
  <si>
    <t>CDM Smith, Inc.</t>
  </si>
  <si>
    <t>environmental svcs to support BART's hazardous materials prog.  (GL)</t>
  </si>
  <si>
    <t>6M5088</t>
  </si>
  <si>
    <t xml:space="preserve">Environmental Resources Management </t>
  </si>
  <si>
    <t>6M5087</t>
  </si>
  <si>
    <t>Industrial Battery Services, Inc.</t>
  </si>
  <si>
    <t>reconditioning of transit vehicle nickel cadmium batteries  (SG)</t>
  </si>
  <si>
    <t>6M3289</t>
  </si>
  <si>
    <t>Exaro Technologies Corp.</t>
  </si>
  <si>
    <t>train control room battery replacement (SG)</t>
  </si>
  <si>
    <t>20LZ-120</t>
  </si>
  <si>
    <t>Macias Gini &amp; O'Connell LLP</t>
  </si>
  <si>
    <t>independent audit services (SA)</t>
  </si>
  <si>
    <t>6M2049</t>
  </si>
  <si>
    <t>Mark Lee &amp; Yong Kay, dba Bay Construction</t>
  </si>
  <si>
    <t>station access, parking, path &amp; wayfinding improve Dublin/Pleasanton (GAB)</t>
  </si>
  <si>
    <t>15NU-120A</t>
  </si>
  <si>
    <t>Bay Construction Company</t>
  </si>
  <si>
    <t>15TF-111</t>
  </si>
  <si>
    <t>BRM Construction</t>
  </si>
  <si>
    <t>West Oakland station bicycle parking improvements (LBL)</t>
  </si>
  <si>
    <t>91CW-451</t>
  </si>
  <si>
    <t>Contracts Sole Source</t>
  </si>
  <si>
    <t>Procurement</t>
  </si>
  <si>
    <t>Public Works - 60 Days</t>
  </si>
  <si>
    <t>Public Works - Excluded Parties</t>
  </si>
  <si>
    <t>Services</t>
  </si>
  <si>
    <t>Contract No.</t>
  </si>
  <si>
    <t>Date Bid/Proposal Received</t>
  </si>
  <si>
    <t>15QH-180</t>
  </si>
  <si>
    <t>repave North parking lot &amp; access road-Walnut Creek    (LBL)</t>
  </si>
  <si>
    <t>15PB-120</t>
  </si>
  <si>
    <t>BART ESP aerial structures-A-Line Lake Merritt to Coliseum  (SG)</t>
  </si>
  <si>
    <t>6M8104</t>
  </si>
  <si>
    <t>provide construction management services for BART projects  (IG)  (4 of 4)</t>
  </si>
  <si>
    <t>6M8111</t>
  </si>
  <si>
    <t>provide construction management services for BART projects  (IG)  (2 of 2)</t>
  </si>
  <si>
    <t>6M6091</t>
  </si>
  <si>
    <t>general environmental &amp; planning services for BART   (GAB)</t>
  </si>
  <si>
    <t>6M6092</t>
  </si>
  <si>
    <t>6M6093</t>
  </si>
  <si>
    <t>6M3323</t>
  </si>
  <si>
    <r>
      <t xml:space="preserve">procurement of transit vehicle wheels  (IG)  </t>
    </r>
    <r>
      <rPr>
        <i/>
        <sz val="11"/>
        <color rgb="FFFF0000"/>
        <rFont val="Times New Roman"/>
        <family val="1"/>
      </rPr>
      <t>(immediate remedial measures)</t>
    </r>
  </si>
  <si>
    <t>6M3286</t>
  </si>
  <si>
    <t>ultrasonic rail flaw detection testing (AM)</t>
  </si>
  <si>
    <t>8971/18205</t>
  </si>
  <si>
    <t>chain, escalator step (PEM)</t>
  </si>
  <si>
    <t>Precision Escalator</t>
  </si>
  <si>
    <t>Golden Bay Construction Company</t>
  </si>
  <si>
    <t>Brosamer &amp; Wall, Inc.</t>
  </si>
  <si>
    <t>UCM, A Joint Venture</t>
  </si>
  <si>
    <t>The Allen Group, Vali Cooper, JV</t>
  </si>
  <si>
    <t>ARUP North America, LTD</t>
  </si>
  <si>
    <t>HNTB &amp; KWAN HENMI, A JV</t>
  </si>
  <si>
    <t>Nelson/Nygaard Consulting Assoc., Inc.</t>
  </si>
  <si>
    <t>ORX</t>
  </si>
  <si>
    <t>Nordco Rail Services</t>
  </si>
  <si>
    <t>04SF-160</t>
  </si>
  <si>
    <t>const - East contra cost BART ext Antioch sta parking landscaping  (SG)</t>
  </si>
  <si>
    <t>Empire Landscaping Inc.</t>
  </si>
  <si>
    <t>15TD-250</t>
  </si>
  <si>
    <t>track geometry car  (CA)</t>
  </si>
  <si>
    <t>79NK-210A</t>
  </si>
  <si>
    <t>UPS procurement for Train Control rooms  (GAB)</t>
  </si>
  <si>
    <t>17DA-110</t>
  </si>
  <si>
    <t>Oakland shop inspection pit expansion (CA)</t>
  </si>
  <si>
    <t>15TF-121A</t>
  </si>
  <si>
    <t>install safety barriers in right of way systemwide phase II   (CA)</t>
  </si>
  <si>
    <t>59CT-120</t>
  </si>
  <si>
    <t>way finding improvements phase III  (SG)</t>
  </si>
  <si>
    <t>6M5096</t>
  </si>
  <si>
    <t xml:space="preserve">parking citation processing services  (IG) </t>
  </si>
  <si>
    <t>15NU-110</t>
  </si>
  <si>
    <t>sta.access, parking, path, wayfinding improv@ N. Concord/Pittsburg sta.  (CA)</t>
  </si>
  <si>
    <t>8960A /18623</t>
  </si>
  <si>
    <t>antenna - MUX  (RC)</t>
  </si>
  <si>
    <t>LeeMah Electronics</t>
  </si>
  <si>
    <t>MERMEC, Inc.</t>
  </si>
  <si>
    <t>Power Innovation International, Inc.</t>
  </si>
  <si>
    <t>Valentine Corporation</t>
  </si>
  <si>
    <t>Golden Bay Fence Plus Ironworks, Inc.</t>
  </si>
  <si>
    <t>LC General Engineering &amp; Construction, Inc.</t>
  </si>
  <si>
    <t>Data Ticket, Inc.</t>
  </si>
  <si>
    <t>Sposeto Engineering, Inc.</t>
  </si>
  <si>
    <t>installation safety barriers in right-of-way systemwide, phase 1(AM)</t>
  </si>
  <si>
    <t>8947A/17940</t>
  </si>
  <si>
    <t>train operator uniforms  (EC)</t>
  </si>
  <si>
    <t>Banner Uniforms</t>
  </si>
  <si>
    <t>8942/18792</t>
  </si>
  <si>
    <t>station agent &amp; foreworker uniforms  (EC)</t>
  </si>
  <si>
    <t>Murphy &amp; Hartelius Inc.</t>
  </si>
  <si>
    <t>11OG-130A</t>
  </si>
  <si>
    <t>BART Balboa Park station east side connection improvements</t>
  </si>
  <si>
    <t>Proven Management Inc.</t>
  </si>
  <si>
    <t>6M3279</t>
  </si>
  <si>
    <r>
      <t xml:space="preserve">westinghouse escalator step refurbishment  (GL)  </t>
    </r>
    <r>
      <rPr>
        <i/>
        <sz val="11"/>
        <color rgb="FFFF0000"/>
        <rFont val="Times New Roman"/>
        <family val="1"/>
      </rPr>
      <t>(sole source)</t>
    </r>
  </si>
  <si>
    <t>Precision Escalator Products, Inc.</t>
  </si>
  <si>
    <t>15QJ-170</t>
  </si>
  <si>
    <t>reroof Concord shop lwr roof, sta platform canopy &amp; sups Bldg.   (GL)</t>
  </si>
  <si>
    <t>15RY-110</t>
  </si>
  <si>
    <t>Lake Merritt station customer service center  (SG)</t>
  </si>
  <si>
    <t>15EJ-160</t>
  </si>
  <si>
    <r>
      <t xml:space="preserve">repair of 34.5kv ac cbls/cnds at LM sub (SA) </t>
    </r>
    <r>
      <rPr>
        <i/>
        <sz val="11"/>
        <color rgb="FFFF0000"/>
        <rFont val="Times New Roman"/>
        <family val="1"/>
      </rPr>
      <t xml:space="preserve">(immediate remedial measures) </t>
    </r>
  </si>
  <si>
    <t>Stronger Building Services</t>
  </si>
  <si>
    <t>T Amarals Done Right Construction</t>
  </si>
  <si>
    <t>Shimmick Construction Company, Inc.</t>
  </si>
  <si>
    <t>8998/19020</t>
  </si>
  <si>
    <r>
      <t xml:space="preserve">cable traction power  (DM)  </t>
    </r>
    <r>
      <rPr>
        <i/>
        <sz val="11"/>
        <color rgb="FFFF0000"/>
        <rFont val="Times New Roman"/>
        <family val="1"/>
      </rPr>
      <t xml:space="preserve">(immediate remedial measures) </t>
    </r>
  </si>
  <si>
    <t>8984/19112</t>
  </si>
  <si>
    <t>resister, MA17-G02 (RR)</t>
  </si>
  <si>
    <t>The Okonite Company Inc.</t>
  </si>
  <si>
    <t>Bombardier</t>
  </si>
  <si>
    <t>8922/19131</t>
  </si>
  <si>
    <t xml:space="preserve">transit rail car switcher  (RR)  </t>
  </si>
  <si>
    <t>8974/18862/18863</t>
  </si>
  <si>
    <t>crew trucks (RC)</t>
  </si>
  <si>
    <t>8986/18861</t>
  </si>
  <si>
    <t>weld trucks  (RC)</t>
  </si>
  <si>
    <t>8987/18933</t>
  </si>
  <si>
    <t>ballast regulators (RC)</t>
  </si>
  <si>
    <t>8988/18955</t>
  </si>
  <si>
    <t>turnouts  (RC)</t>
  </si>
  <si>
    <t>Golden Gate Truck Center</t>
  </si>
  <si>
    <t>Knox Kershaw</t>
  </si>
  <si>
    <t>Voestalpine Nortrack</t>
  </si>
  <si>
    <t>6M8098A</t>
  </si>
  <si>
    <t>provide detailed station cleaning services (AM)</t>
  </si>
  <si>
    <t>Aim To Please Janitorial Services Inc.</t>
  </si>
  <si>
    <t>8981/18740</t>
  </si>
  <si>
    <t>window, hinged cab C-car  (DM)</t>
  </si>
  <si>
    <t>John Mallon &amp; Associates</t>
  </si>
  <si>
    <t>8982/18978</t>
  </si>
  <si>
    <t>motor, condenser fan A2/B2  (DM)</t>
  </si>
  <si>
    <t>8978/18983</t>
  </si>
  <si>
    <t>lining, brake, bonded assembly (DM)</t>
  </si>
  <si>
    <t>Dahl-Beck Electric</t>
  </si>
  <si>
    <t>Carlisle Brake &amp; Friction</t>
  </si>
  <si>
    <t>15EL-172</t>
  </si>
  <si>
    <t>fiber optics installation C-Line &amp; R-Line (LBL)</t>
  </si>
  <si>
    <t>Rosendin Electric, Inc.</t>
  </si>
  <si>
    <t>15TK-180A</t>
  </si>
  <si>
    <t>station agents booth dutch doors, phase I  (LBL)</t>
  </si>
  <si>
    <t>15LN-120</t>
  </si>
  <si>
    <t>O&amp;K escalator controller replacement and limited renovation  (CA)</t>
  </si>
  <si>
    <t>15QL-130</t>
  </si>
  <si>
    <t>maintenance yards surface improvements - ODY  (SA)</t>
  </si>
  <si>
    <t>05EA-110</t>
  </si>
  <si>
    <t>BART downtown Berkeley plaza improvement project   (SG)</t>
  </si>
  <si>
    <t>Bullet Guard Corporation</t>
  </si>
  <si>
    <t>Excelsior Elevator Corporation</t>
  </si>
  <si>
    <t>Golden Bay Construction, Inc.</t>
  </si>
  <si>
    <t>USS Cal Builders, Inc.</t>
  </si>
  <si>
    <t>09AU-150</t>
  </si>
  <si>
    <t xml:space="preserve">special track work procurement Oakland shops SPUR  (GAB)  </t>
  </si>
  <si>
    <t>Voestalpine Nortrak, Inc.</t>
  </si>
  <si>
    <t>03LM-451</t>
  </si>
  <si>
    <t>Walnut Creek bicycle parking pavillion  (LBL)</t>
  </si>
  <si>
    <t>Empire Engineering and Construction, Inc.</t>
  </si>
  <si>
    <t>8991/19387</t>
  </si>
  <si>
    <t>hi rail swing crane 180 degree  (RR)</t>
  </si>
  <si>
    <t>8970A/19560</t>
  </si>
  <si>
    <t xml:space="preserve">escalator handrails  (RC)  </t>
  </si>
  <si>
    <t>9003/19714</t>
  </si>
  <si>
    <t>scissor lift  (RC)</t>
  </si>
  <si>
    <t>9002/19796</t>
  </si>
  <si>
    <t>48V Batteries &amp; Chargers  (EC)</t>
  </si>
  <si>
    <t>n/a/19800</t>
  </si>
  <si>
    <r>
      <t xml:space="preserve">mobile radios   (EC)     </t>
    </r>
    <r>
      <rPr>
        <i/>
        <sz val="11"/>
        <color rgb="FFFF0000"/>
        <rFont val="Times New Roman"/>
        <family val="1"/>
      </rPr>
      <t>(sole source)</t>
    </r>
  </si>
  <si>
    <t>Swingmaster, Inc.</t>
  </si>
  <si>
    <t>EHC Global</t>
  </si>
  <si>
    <t>Storage Battery Systems, LLC</t>
  </si>
  <si>
    <t>Daily-Wells Communications</t>
  </si>
  <si>
    <t>8997/19928</t>
  </si>
  <si>
    <t>12" hand strap (PEM)</t>
  </si>
  <si>
    <t>09DJ-140A</t>
  </si>
  <si>
    <t>repair &amp; maint of anode cables, array assmb &amp; cathodic prot system   (SA)</t>
  </si>
  <si>
    <t>15BN-120</t>
  </si>
  <si>
    <t>relief shaft blastdampers BD39/BD40 (SF) &amp; BD42 (OAK)   (SA)</t>
  </si>
  <si>
    <t>04SF-170</t>
  </si>
  <si>
    <t>constr of E Contra Costa ext. proj.sanitary sewer connection (SA)</t>
  </si>
  <si>
    <t>Vortex Marine Construction</t>
  </si>
  <si>
    <t>Blocka Construction, Inc.</t>
  </si>
  <si>
    <t>California Trenchless, Inc.</t>
  </si>
  <si>
    <t>8995/19525</t>
  </si>
  <si>
    <t>2.5 k a manual operated yard disconnect switches (JDL)</t>
  </si>
  <si>
    <t>FTA</t>
  </si>
  <si>
    <t>Filnor Inc.</t>
  </si>
  <si>
    <t>Bentech</t>
  </si>
  <si>
    <t>8996/19253</t>
  </si>
  <si>
    <t xml:space="preserve">ramp, low &amp; high speed stainless steel (EC)  </t>
  </si>
  <si>
    <t>Conductix-Wampfler</t>
  </si>
  <si>
    <t>6M8099</t>
  </si>
  <si>
    <t>6M8100</t>
  </si>
  <si>
    <t>Bay Green Solutions</t>
  </si>
  <si>
    <t>Zero Waste Solutions</t>
  </si>
  <si>
    <t>8994/19113</t>
  </si>
  <si>
    <t>8990/20236</t>
  </si>
  <si>
    <t>hi-rail and non high rail vacuum trucks  (RC)</t>
  </si>
  <si>
    <t>8977A/20439</t>
  </si>
  <si>
    <t>shield, arc, current collector  (RR)</t>
  </si>
  <si>
    <t>Wabtec</t>
  </si>
  <si>
    <t>9001/20924</t>
  </si>
  <si>
    <t>stainless steel capped aluminum contact rail (DM)</t>
  </si>
  <si>
    <t>Conductix - Wampflier</t>
  </si>
  <si>
    <t>8980B/20632</t>
  </si>
  <si>
    <t>generators (RC)</t>
  </si>
  <si>
    <t>9004/20570</t>
  </si>
  <si>
    <t>vertical shock absorbers  (ED)</t>
  </si>
  <si>
    <t>Cummins Pacific LLC</t>
  </si>
  <si>
    <t>ITT Koni</t>
  </si>
  <si>
    <t>9008/20704</t>
  </si>
  <si>
    <t>multi-protection relay (MPR) complete kits    (JL)</t>
  </si>
  <si>
    <t>9010/20666</t>
  </si>
  <si>
    <t>recorder, hybrid DVR  (DM)</t>
  </si>
  <si>
    <t>9011/20665</t>
  </si>
  <si>
    <t>camera, box, NTSC   (DM)</t>
  </si>
  <si>
    <t>8985/20708</t>
  </si>
  <si>
    <t>A2 &amp; C car vehicle automatic train control antenna kits (RR)</t>
  </si>
  <si>
    <t>VG Controls, Inc.</t>
  </si>
  <si>
    <t>iLink</t>
  </si>
  <si>
    <t>B&amp;H Foto</t>
  </si>
  <si>
    <t>Quest Rail LLC</t>
  </si>
  <si>
    <t>9009/21019</t>
  </si>
  <si>
    <t>34.5kV 208/120V 75kVA control transformer   (JL)</t>
  </si>
  <si>
    <t>Schaffner MTC Transformers</t>
  </si>
  <si>
    <t>15NA-110</t>
  </si>
  <si>
    <t>BART ADA pilot projects, hearing loop  (CA)</t>
  </si>
  <si>
    <t>Exaro Technologies Corporation</t>
  </si>
  <si>
    <t>15QH-200</t>
  </si>
  <si>
    <t>site improvements at Castro Valley station   (RC)</t>
  </si>
  <si>
    <t>15IF-130A</t>
  </si>
  <si>
    <t>Icenogle Construction Management, Inc.</t>
  </si>
  <si>
    <t>6M5107</t>
  </si>
  <si>
    <t>language translation &amp; interpretation services  (IG)</t>
  </si>
  <si>
    <t xml:space="preserve">  </t>
  </si>
  <si>
    <t>International Contact, Inc.</t>
  </si>
  <si>
    <t>15QH-160</t>
  </si>
  <si>
    <t>site improvements at various stations - phase IV    (GAL)</t>
  </si>
  <si>
    <t>TOTAL FY17</t>
  </si>
  <si>
    <t>9005/A212082/20183</t>
  </si>
  <si>
    <t>bearing, traction motor  (RR)</t>
  </si>
  <si>
    <t>Motion Industries</t>
  </si>
  <si>
    <t>6M4425</t>
  </si>
  <si>
    <t>broker &amp; oncall consulting services for employee benefits  (RC)</t>
  </si>
  <si>
    <t>AON Consulting, Inc.</t>
  </si>
  <si>
    <t>6M4424</t>
  </si>
  <si>
    <t>provide acturial consulting services  (RC)</t>
  </si>
  <si>
    <t>Bartel Associates, LLC</t>
  </si>
  <si>
    <t>15QJ-180</t>
  </si>
  <si>
    <t>reroof Oakland Wayside Store lower roof  (RC)</t>
  </si>
  <si>
    <t>17AG-160</t>
  </si>
  <si>
    <t>refurbish Montgomery &amp; 24th St. Breakrooms (SA)</t>
  </si>
  <si>
    <t>Barrera's Builders</t>
  </si>
  <si>
    <t>09AU-130</t>
  </si>
  <si>
    <t>BART ESP Oakland shops spur tracks   (LBL)</t>
  </si>
  <si>
    <t>6M4434</t>
  </si>
  <si>
    <t>consulting services for enterprise asset management system  (GAB)</t>
  </si>
  <si>
    <t>6M4436</t>
  </si>
  <si>
    <t>Accenture, LLP</t>
  </si>
  <si>
    <t>Techtu Business Solutions, Inc.</t>
  </si>
  <si>
    <t>6M4435</t>
  </si>
  <si>
    <t>15TK-190</t>
  </si>
  <si>
    <t>station agent's booth dutch doors &amp; bullet resistant glazing phase 2   (GAB)</t>
  </si>
  <si>
    <t>Interloc Solutions, Inc.</t>
  </si>
  <si>
    <t>8993/21145</t>
  </si>
  <si>
    <t>portable lift for revenue vehicles   (DM)</t>
  </si>
  <si>
    <t>9013/21282</t>
  </si>
  <si>
    <t>interlocking track components (RC)</t>
  </si>
  <si>
    <t>Windhoff Bahn-und Antagentechnikgmbh</t>
  </si>
  <si>
    <t>03SO-100</t>
  </si>
  <si>
    <t xml:space="preserve">Concord station plaza improvements (CA)  </t>
  </si>
  <si>
    <t>15QG-150</t>
  </si>
  <si>
    <t>replace glass panels at El Cerrito Plaza, El Cerrito Del Norte, Pleasant Hill and Concord stations platforms  (CA)</t>
  </si>
  <si>
    <t>Gordon N. Ball Inc.</t>
  </si>
  <si>
    <t>R &amp; I Glassworks</t>
  </si>
  <si>
    <t>47BS-152A</t>
  </si>
  <si>
    <t>accessibility improvements at various BART stations  (RC)</t>
  </si>
  <si>
    <t>09AU-120</t>
  </si>
  <si>
    <t>BART ESP TBT internal retrofit  (SG)</t>
  </si>
  <si>
    <t>11TJ-170</t>
  </si>
  <si>
    <t>Daly City Yard &amp; Civic Center HVAC upgrades   (SA)</t>
  </si>
  <si>
    <t>Federal Solutions Group</t>
  </si>
  <si>
    <t>Shimmick/CEC Joint Venture</t>
  </si>
  <si>
    <t>Integra Construction Services Inc.</t>
  </si>
  <si>
    <t>8940A/21524</t>
  </si>
  <si>
    <t>step assembly  (RC)</t>
  </si>
  <si>
    <t>8940A/21499</t>
  </si>
  <si>
    <t>Kone</t>
  </si>
  <si>
    <t>9016/21964</t>
  </si>
  <si>
    <t>coupling motor half-1-piece  (RR)</t>
  </si>
  <si>
    <t>9017/21828</t>
  </si>
  <si>
    <t>coupling assembly gear unit half-1-piece  (RR)</t>
  </si>
  <si>
    <t>Bombardier Transportation</t>
  </si>
  <si>
    <t>15LK-130</t>
  </si>
  <si>
    <t>street entry canopy, Powell St.&amp; Civic Center stations  (SG)</t>
  </si>
  <si>
    <t>SilMan Construction</t>
  </si>
  <si>
    <t>6M4512</t>
  </si>
  <si>
    <t>rental of digital monochrome copy machines at various District offices/facilities    (IG)</t>
  </si>
  <si>
    <t>15EJ-150</t>
  </si>
  <si>
    <t>34.5kV cable replacement A-Line ANA-ACO substations  (CA)</t>
  </si>
  <si>
    <t>Toshiba Business Solutions</t>
  </si>
  <si>
    <t>9019/22134</t>
  </si>
  <si>
    <t>cab windows (RC)</t>
  </si>
  <si>
    <t>John Marron &amp; associates</t>
  </si>
  <si>
    <t>6M4510</t>
  </si>
  <si>
    <t>carpet cleaning services for District's admin offices    (IG)</t>
  </si>
  <si>
    <t>79HX-400</t>
  </si>
  <si>
    <t>4.9 GHZ wireless communication on rail  (LBL)</t>
  </si>
  <si>
    <t>04SF-180</t>
  </si>
  <si>
    <t>construct of ECC BART Ext proj Bliss Ave &amp; Antioch paving improv.  (SG)</t>
  </si>
  <si>
    <t>05HA-100</t>
  </si>
  <si>
    <t>El Cerrito Del Norte station modernization project (SG)</t>
  </si>
  <si>
    <t>20CE-220</t>
  </si>
  <si>
    <t>procurement of train control trailable switch machines  (AP)</t>
  </si>
  <si>
    <t>15QH-150</t>
  </si>
  <si>
    <t>Lafayette station site improvement project   (CA)</t>
  </si>
  <si>
    <t>6M4517</t>
  </si>
  <si>
    <t>temporary help services (IG)</t>
  </si>
  <si>
    <t>6M4518</t>
  </si>
  <si>
    <t>Phase 3 Communications, Inc.</t>
  </si>
  <si>
    <t>Granite Rock Company</t>
  </si>
  <si>
    <t>Clark Construction Group, LLC</t>
  </si>
  <si>
    <t>Alstom Signaling, Inc.</t>
  </si>
  <si>
    <t>SearchPros Staffing</t>
  </si>
  <si>
    <t>Wollborg Michelson Personnel Service, Inc.</t>
  </si>
  <si>
    <t>Able Building Maintenance Co.</t>
  </si>
  <si>
    <t>6M4516</t>
  </si>
  <si>
    <t>HR Management, Inc.</t>
  </si>
  <si>
    <t>9026/23558</t>
  </si>
  <si>
    <t>Fujitec step assemblies  (RC)</t>
  </si>
  <si>
    <t>9028/23143</t>
  </si>
  <si>
    <t>brush, traction motor   (RR)</t>
  </si>
  <si>
    <t>Mersen USA</t>
  </si>
  <si>
    <t>6M3312</t>
  </si>
  <si>
    <t>on-call glass repair and replacement systemwide (GL)</t>
  </si>
  <si>
    <t>ACR Glazing Contractors, Inc.</t>
  </si>
  <si>
    <t>6M8114</t>
  </si>
  <si>
    <t>construction management for the TransBay Tube (GL)</t>
  </si>
  <si>
    <t>15NL-130</t>
  </si>
  <si>
    <t>Pleasant Hill parking structure elevator modernization (LBL)</t>
  </si>
  <si>
    <t>6M2066</t>
  </si>
  <si>
    <r>
      <t xml:space="preserve">insurance brokerage services   (CH) </t>
    </r>
    <r>
      <rPr>
        <sz val="11"/>
        <color rgb="FFFF0000"/>
        <rFont val="Times New Roman"/>
        <family val="1"/>
      </rPr>
      <t xml:space="preserve">(MDD) </t>
    </r>
  </si>
  <si>
    <t>6M2061</t>
  </si>
  <si>
    <t>public liability claims adjustment services (SA)</t>
  </si>
  <si>
    <t>6M3377</t>
  </si>
  <si>
    <r>
      <t xml:space="preserve">BART traction power improvement projects (AP)  </t>
    </r>
    <r>
      <rPr>
        <sz val="11"/>
        <color rgb="FFFF0000"/>
        <rFont val="Times New Roman"/>
        <family val="1"/>
      </rPr>
      <t xml:space="preserve">(MDD) </t>
    </r>
  </si>
  <si>
    <t>11OG-121</t>
  </si>
  <si>
    <t>Balboa Park station wayfinding Improvements (LBL)</t>
  </si>
  <si>
    <t>11KH-110A</t>
  </si>
  <si>
    <t>24th &amp; Mission street station crossover facilities improvements  (GL)</t>
  </si>
  <si>
    <t>15PJ-130B</t>
  </si>
  <si>
    <t>BART ESP Fruitvale station &amp; Coliseum station (LBL)</t>
  </si>
  <si>
    <t>FHWA</t>
  </si>
  <si>
    <t>6M8123</t>
  </si>
  <si>
    <t>general engineering services for BART projects  (GL)</t>
  </si>
  <si>
    <t>6M8119</t>
  </si>
  <si>
    <t>6M8124</t>
  </si>
  <si>
    <t>6M8122</t>
  </si>
  <si>
    <t>6M8121</t>
  </si>
  <si>
    <t>Ascent Elevator Services, Inc.</t>
  </si>
  <si>
    <t>Aon Risk Solutions</t>
  </si>
  <si>
    <t xml:space="preserve">George Hills </t>
  </si>
  <si>
    <t>Gannett Fleming Transit &amp; Rail Systems</t>
  </si>
  <si>
    <t>Brosamer and Wall, Inc.</t>
  </si>
  <si>
    <t>STV, Inc.</t>
  </si>
  <si>
    <t>AECOM Tech Services/Transit Systems Eng. JV</t>
  </si>
  <si>
    <t>WSP USA, Inc.</t>
  </si>
  <si>
    <t>Parson Transportation Group, Inc.</t>
  </si>
  <si>
    <t>6M8120</t>
  </si>
  <si>
    <t>HNTB Corp FMG Architects JV</t>
  </si>
  <si>
    <t>TOTAL FY18</t>
  </si>
  <si>
    <t>9021 / 24358</t>
  </si>
  <si>
    <t>step assemblies  (RC)</t>
  </si>
  <si>
    <t>9032 / 24415</t>
  </si>
  <si>
    <t>34.5 kV cable (JD)</t>
  </si>
  <si>
    <t>The Okonite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</si>
</sst>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164" formatCode="mm/dd/yy"/>
    <numFmt numFmtId="165" formatCode="mm/dd/yy;@"/>
    <numFmt numFmtId="166" formatCode="&quot;$&quot;#,##0"/>
    <numFmt numFmtId="167" formatCode="&quot;$&quot;#,##0.00"/>
  </numFmts>
  <fonts count="8" x14ac:knownFonts="1">
    <font>
      <sz val="10"/>
      <name val="Comic Sans MS"/>
    </font>
    <font>
      <sz val="11"/>
      <name val="Comic Sans MS"/>
      <family val="4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Comic Sans MS"/>
      <family val="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5" fontId="2" fillId="0" borderId="0" xfId="0" quotePrefix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5" fontId="2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166" fontId="2" fillId="0" borderId="0" xfId="0" applyNumberFormat="1" applyFont="1"/>
    <xf numFmtId="167" fontId="2" fillId="0" borderId="0" xfId="0" applyNumberFormat="1" applyFont="1"/>
    <xf numFmtId="0" fontId="3" fillId="0" borderId="0" xfId="0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5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5" fontId="7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1" fillId="0" borderId="4" xfId="0" applyFont="1" applyBorder="1"/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/>
    </xf>
    <xf numFmtId="165" fontId="3" fillId="0" borderId="1" xfId="0" applyNumberFormat="1" applyFont="1" applyBorder="1" applyAlignment="1">
      <alignment horizontal="center" vertical="top"/>
    </xf>
    <xf numFmtId="5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justify" vertical="center"/>
    </xf>
    <xf numFmtId="167" fontId="3" fillId="0" borderId="1" xfId="0" applyNumberFormat="1" applyFont="1" applyBorder="1" applyAlignment="1">
      <alignment horizontal="left" vertical="center"/>
    </xf>
    <xf numFmtId="6" fontId="3" fillId="0" borderId="1" xfId="0" applyNumberFormat="1" applyFont="1" applyBorder="1" applyAlignment="1">
      <alignment horizontal="right" vertical="center"/>
    </xf>
    <xf numFmtId="6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B1" zoomScale="110" zoomScaleNormal="110" workbookViewId="0">
      <pane ySplit="1" topLeftCell="A28" activePane="bottomLeft" state="frozen"/>
      <selection activeCell="B1" sqref="B1"/>
      <selection pane="bottomLeft" activeCell="D48" sqref="D48"/>
    </sheetView>
  </sheetViews>
  <sheetFormatPr defaultRowHeight="16.5" x14ac:dyDescent="0.3"/>
  <cols>
    <col min="1" max="1" width="2.5" style="1" hidden="1" customWidth="1"/>
    <col min="2" max="2" width="13.375" style="1" customWidth="1"/>
    <col min="3" max="3" width="11.25" style="1" customWidth="1"/>
    <col min="4" max="4" width="51.75" style="1" bestFit="1" customWidth="1"/>
    <col min="5" max="6" width="7.5" style="1" customWidth="1"/>
    <col min="7" max="7" width="12.5" style="1" bestFit="1" customWidth="1"/>
    <col min="8" max="9" width="14.125" style="1" bestFit="1" customWidth="1"/>
    <col min="10" max="10" width="10.625" style="1" bestFit="1" customWidth="1"/>
    <col min="11" max="11" width="24.375" style="1" customWidth="1"/>
    <col min="12" max="16384" width="9" style="1"/>
  </cols>
  <sheetData>
    <row r="1" spans="1:19" ht="42.75" x14ac:dyDescent="0.3">
      <c r="B1" s="32" t="s">
        <v>53</v>
      </c>
      <c r="C1" s="30" t="s">
        <v>52</v>
      </c>
      <c r="D1" s="29" t="s">
        <v>51</v>
      </c>
      <c r="E1" s="31" t="s">
        <v>50</v>
      </c>
      <c r="F1" s="31" t="s">
        <v>49</v>
      </c>
      <c r="G1" s="30" t="s">
        <v>48</v>
      </c>
      <c r="H1" s="29" t="s">
        <v>47</v>
      </c>
      <c r="I1" s="29" t="s">
        <v>46</v>
      </c>
      <c r="J1" s="28" t="s">
        <v>45</v>
      </c>
      <c r="K1" s="16" t="s">
        <v>44</v>
      </c>
      <c r="L1" s="8"/>
      <c r="M1" s="21"/>
      <c r="N1" s="21"/>
      <c r="O1" s="21"/>
      <c r="P1" s="21"/>
      <c r="Q1" s="21"/>
      <c r="R1" s="21"/>
      <c r="S1" s="21"/>
    </row>
    <row r="2" spans="1:19" x14ac:dyDescent="0.3">
      <c r="A2" s="1" t="s">
        <v>25</v>
      </c>
      <c r="B2" s="24">
        <v>42423</v>
      </c>
      <c r="C2" s="19" t="s">
        <v>276</v>
      </c>
      <c r="D2" s="23" t="s">
        <v>277</v>
      </c>
      <c r="E2" s="19" t="s">
        <v>19</v>
      </c>
      <c r="F2" s="19" t="s">
        <v>18</v>
      </c>
      <c r="G2" s="18">
        <v>42451</v>
      </c>
      <c r="H2" s="17">
        <v>44885</v>
      </c>
      <c r="I2" s="17">
        <v>44885</v>
      </c>
      <c r="J2" s="28"/>
      <c r="K2" s="15" t="s">
        <v>278</v>
      </c>
      <c r="L2" s="8"/>
      <c r="M2" s="21"/>
      <c r="N2" s="21"/>
      <c r="O2" s="21"/>
      <c r="P2" s="21"/>
      <c r="Q2" s="21"/>
      <c r="R2" s="21"/>
      <c r="S2" s="21"/>
    </row>
    <row r="3" spans="1:19" x14ac:dyDescent="0.3">
      <c r="A3" s="1" t="s">
        <v>25</v>
      </c>
      <c r="B3" s="24">
        <v>42150</v>
      </c>
      <c r="C3" s="19" t="s">
        <v>196</v>
      </c>
      <c r="D3" s="23" t="s">
        <v>197</v>
      </c>
      <c r="E3" s="19" t="s">
        <v>10</v>
      </c>
      <c r="F3" s="19" t="s">
        <v>14</v>
      </c>
      <c r="G3" s="18">
        <v>42439</v>
      </c>
      <c r="H3" s="17">
        <v>127600</v>
      </c>
      <c r="I3" s="17">
        <v>127600</v>
      </c>
      <c r="J3" s="22"/>
      <c r="K3" s="15" t="s">
        <v>199</v>
      </c>
      <c r="L3" s="14"/>
      <c r="M3" s="21"/>
      <c r="N3" s="21"/>
      <c r="O3" s="21"/>
      <c r="P3" s="21"/>
      <c r="Q3" s="21"/>
      <c r="R3" s="21"/>
      <c r="S3" s="21"/>
    </row>
    <row r="4" spans="1:19" x14ac:dyDescent="0.3">
      <c r="A4" s="20" t="s">
        <v>25</v>
      </c>
      <c r="B4" s="24">
        <v>42157</v>
      </c>
      <c r="C4" s="19" t="s">
        <v>133</v>
      </c>
      <c r="D4" s="23" t="s">
        <v>134</v>
      </c>
      <c r="E4" s="19" t="s">
        <v>10</v>
      </c>
      <c r="F4" s="19"/>
      <c r="G4" s="18">
        <v>42341</v>
      </c>
      <c r="H4" s="17">
        <v>130086</v>
      </c>
      <c r="I4" s="17">
        <v>130086</v>
      </c>
      <c r="J4" s="17"/>
      <c r="K4" s="15" t="s">
        <v>135</v>
      </c>
      <c r="L4" s="14"/>
      <c r="M4" s="21"/>
      <c r="N4" s="21"/>
      <c r="O4" s="21"/>
      <c r="P4" s="21"/>
      <c r="Q4" s="21"/>
      <c r="R4" s="21"/>
      <c r="S4" s="21"/>
    </row>
    <row r="5" spans="1:19" x14ac:dyDescent="0.3">
      <c r="A5" s="20" t="s">
        <v>25</v>
      </c>
      <c r="B5" s="24">
        <v>42199</v>
      </c>
      <c r="C5" s="19" t="s">
        <v>248</v>
      </c>
      <c r="D5" s="23" t="s">
        <v>249</v>
      </c>
      <c r="E5" s="19" t="s">
        <v>10</v>
      </c>
      <c r="F5" s="19"/>
      <c r="G5" s="18">
        <v>42486</v>
      </c>
      <c r="H5" s="17">
        <v>171450</v>
      </c>
      <c r="I5" s="17">
        <v>171450</v>
      </c>
      <c r="J5" s="22"/>
      <c r="K5" s="15" t="s">
        <v>257</v>
      </c>
      <c r="L5" s="14"/>
      <c r="M5" s="21"/>
      <c r="N5" s="21"/>
      <c r="O5" s="21"/>
      <c r="P5" s="21"/>
      <c r="Q5" s="21"/>
      <c r="R5" s="21"/>
      <c r="S5" s="21"/>
    </row>
    <row r="6" spans="1:19" x14ac:dyDescent="0.3">
      <c r="A6" s="20" t="s">
        <v>25</v>
      </c>
      <c r="B6" s="24">
        <v>42447</v>
      </c>
      <c r="C6" s="19" t="s">
        <v>271</v>
      </c>
      <c r="D6" s="23" t="s">
        <v>272</v>
      </c>
      <c r="E6" s="19" t="s">
        <v>19</v>
      </c>
      <c r="F6" s="19" t="s">
        <v>273</v>
      </c>
      <c r="G6" s="18">
        <v>42482</v>
      </c>
      <c r="H6" s="17">
        <v>274024</v>
      </c>
      <c r="I6" s="17">
        <v>274024</v>
      </c>
      <c r="J6" s="22"/>
      <c r="K6" s="15" t="s">
        <v>274</v>
      </c>
      <c r="L6" s="14"/>
      <c r="M6" s="21"/>
      <c r="N6" s="21"/>
      <c r="O6" s="21"/>
      <c r="P6" s="21"/>
      <c r="Q6" s="21"/>
      <c r="R6" s="21"/>
      <c r="S6" s="21"/>
    </row>
    <row r="7" spans="1:19" x14ac:dyDescent="0.3">
      <c r="A7" s="20" t="s">
        <v>25</v>
      </c>
      <c r="B7" s="24">
        <v>42493</v>
      </c>
      <c r="C7" s="19" t="s">
        <v>260</v>
      </c>
      <c r="D7" s="23" t="s">
        <v>261</v>
      </c>
      <c r="E7" s="19" t="s">
        <v>10</v>
      </c>
      <c r="F7" s="19" t="s">
        <v>14</v>
      </c>
      <c r="G7" s="18">
        <v>42530</v>
      </c>
      <c r="H7" s="17">
        <v>311850</v>
      </c>
      <c r="I7" s="17">
        <v>311850</v>
      </c>
      <c r="J7" s="17"/>
      <c r="K7" s="15" t="s">
        <v>275</v>
      </c>
      <c r="L7" s="14"/>
      <c r="M7" s="21"/>
      <c r="N7" s="21"/>
      <c r="O7" s="21"/>
      <c r="P7" s="21"/>
      <c r="Q7" s="21"/>
      <c r="R7" s="21"/>
      <c r="S7" s="21"/>
    </row>
    <row r="8" spans="1:19" x14ac:dyDescent="0.3">
      <c r="A8" s="20" t="s">
        <v>25</v>
      </c>
      <c r="B8" s="24">
        <v>42346</v>
      </c>
      <c r="C8" s="19" t="s">
        <v>216</v>
      </c>
      <c r="D8" s="23" t="s">
        <v>217</v>
      </c>
      <c r="E8" s="19" t="s">
        <v>10</v>
      </c>
      <c r="F8" s="19"/>
      <c r="G8" s="56">
        <v>42397</v>
      </c>
      <c r="H8" s="17">
        <v>329423</v>
      </c>
      <c r="I8" s="17">
        <v>329423</v>
      </c>
      <c r="J8" s="16"/>
      <c r="K8" s="26" t="s">
        <v>218</v>
      </c>
      <c r="L8" s="14"/>
      <c r="M8" s="21"/>
      <c r="N8" s="21"/>
      <c r="O8" s="21"/>
      <c r="P8" s="21"/>
      <c r="Q8" s="21"/>
      <c r="R8" s="21"/>
      <c r="S8" s="21"/>
    </row>
    <row r="9" spans="1:19" x14ac:dyDescent="0.3">
      <c r="A9" s="20" t="s">
        <v>25</v>
      </c>
      <c r="B9" s="24">
        <v>42157</v>
      </c>
      <c r="C9" s="19">
        <v>17028</v>
      </c>
      <c r="D9" s="23" t="s">
        <v>43</v>
      </c>
      <c r="E9" s="19" t="s">
        <v>19</v>
      </c>
      <c r="F9" s="19" t="s">
        <v>18</v>
      </c>
      <c r="G9" s="18">
        <v>42226</v>
      </c>
      <c r="H9" s="17">
        <v>367148</v>
      </c>
      <c r="I9" s="17"/>
      <c r="J9" s="17">
        <v>367148</v>
      </c>
      <c r="K9" s="15" t="s">
        <v>32</v>
      </c>
      <c r="L9" s="14"/>
      <c r="M9" s="21"/>
      <c r="N9" s="21"/>
      <c r="O9" s="21"/>
      <c r="P9" s="21"/>
      <c r="Q9" s="21"/>
      <c r="R9" s="21"/>
      <c r="S9" s="21"/>
    </row>
    <row r="10" spans="1:19" x14ac:dyDescent="0.3">
      <c r="A10" s="20" t="s">
        <v>25</v>
      </c>
      <c r="B10" s="24">
        <v>42143</v>
      </c>
      <c r="C10" s="19" t="s">
        <v>42</v>
      </c>
      <c r="D10" s="23" t="s">
        <v>41</v>
      </c>
      <c r="E10" s="19" t="s">
        <v>19</v>
      </c>
      <c r="F10" s="19" t="s">
        <v>18</v>
      </c>
      <c r="G10" s="18">
        <v>42191</v>
      </c>
      <c r="H10" s="17">
        <v>442458</v>
      </c>
      <c r="I10" s="17">
        <v>442458</v>
      </c>
      <c r="J10" s="22"/>
      <c r="K10" s="27" t="s">
        <v>40</v>
      </c>
      <c r="L10" s="14"/>
      <c r="M10" s="21"/>
      <c r="N10" s="21"/>
      <c r="O10" s="21"/>
      <c r="P10" s="21"/>
      <c r="Q10" s="21"/>
      <c r="R10" s="21"/>
      <c r="S10" s="21"/>
    </row>
    <row r="11" spans="1:19" x14ac:dyDescent="0.3">
      <c r="A11" s="20" t="s">
        <v>25</v>
      </c>
      <c r="B11" s="24">
        <v>42164</v>
      </c>
      <c r="C11" s="19" t="s">
        <v>39</v>
      </c>
      <c r="D11" s="23" t="s">
        <v>38</v>
      </c>
      <c r="E11" s="19" t="s">
        <v>19</v>
      </c>
      <c r="F11" s="19" t="s">
        <v>18</v>
      </c>
      <c r="G11" s="18">
        <v>42193</v>
      </c>
      <c r="H11" s="17">
        <v>448841</v>
      </c>
      <c r="I11" s="17">
        <v>448841</v>
      </c>
      <c r="J11" s="22"/>
      <c r="K11" s="15" t="s">
        <v>37</v>
      </c>
      <c r="L11" s="14"/>
      <c r="M11" s="21"/>
      <c r="N11" s="21"/>
      <c r="O11" s="21"/>
      <c r="P11" s="21"/>
      <c r="Q11" s="21"/>
      <c r="R11" s="21"/>
      <c r="S11" s="21"/>
    </row>
    <row r="12" spans="1:19" x14ac:dyDescent="0.3">
      <c r="A12" s="20" t="s">
        <v>25</v>
      </c>
      <c r="B12" s="24">
        <v>42164</v>
      </c>
      <c r="C12" s="19" t="s">
        <v>36</v>
      </c>
      <c r="D12" s="23" t="s">
        <v>20</v>
      </c>
      <c r="E12" s="19" t="s">
        <v>10</v>
      </c>
      <c r="F12" s="19"/>
      <c r="G12" s="18">
        <v>42191</v>
      </c>
      <c r="H12" s="17">
        <v>531075</v>
      </c>
      <c r="I12" s="17">
        <v>531075</v>
      </c>
      <c r="J12" s="16"/>
      <c r="K12" s="15" t="s">
        <v>17</v>
      </c>
      <c r="L12" s="14"/>
      <c r="M12" s="21"/>
      <c r="N12" s="21"/>
      <c r="O12" s="21"/>
      <c r="P12" s="21"/>
      <c r="Q12" s="21"/>
      <c r="R12" s="21"/>
      <c r="S12" s="21"/>
    </row>
    <row r="13" spans="1:19" x14ac:dyDescent="0.3">
      <c r="A13" s="20" t="s">
        <v>25</v>
      </c>
      <c r="B13" s="24">
        <v>42339</v>
      </c>
      <c r="C13" s="19" t="s">
        <v>219</v>
      </c>
      <c r="D13" s="23" t="s">
        <v>220</v>
      </c>
      <c r="E13" s="19" t="s">
        <v>10</v>
      </c>
      <c r="F13" s="19"/>
      <c r="G13" s="18">
        <v>42426</v>
      </c>
      <c r="H13" s="17">
        <v>542850</v>
      </c>
      <c r="I13" s="17">
        <v>542850</v>
      </c>
      <c r="J13" s="16"/>
      <c r="K13" s="27" t="s">
        <v>223</v>
      </c>
      <c r="L13" s="14"/>
      <c r="M13" s="21"/>
      <c r="N13" s="21"/>
      <c r="O13" s="21"/>
      <c r="P13" s="21"/>
      <c r="Q13" s="21"/>
      <c r="R13" s="21"/>
      <c r="S13" s="21"/>
    </row>
    <row r="14" spans="1:19" x14ac:dyDescent="0.3">
      <c r="A14" s="20" t="s">
        <v>25</v>
      </c>
      <c r="B14" s="24" t="s">
        <v>16</v>
      </c>
      <c r="C14" s="19">
        <v>16440</v>
      </c>
      <c r="D14" s="23" t="s">
        <v>35</v>
      </c>
      <c r="E14" s="19" t="s">
        <v>19</v>
      </c>
      <c r="F14" s="19" t="s">
        <v>18</v>
      </c>
      <c r="G14" s="18">
        <v>42194</v>
      </c>
      <c r="H14" s="17">
        <v>557425</v>
      </c>
      <c r="I14" s="17"/>
      <c r="J14" s="17">
        <v>557425</v>
      </c>
      <c r="K14" s="26" t="s">
        <v>29</v>
      </c>
      <c r="L14" s="14"/>
      <c r="M14" s="21"/>
      <c r="N14" s="21"/>
      <c r="O14" s="21"/>
      <c r="P14" s="21"/>
      <c r="Q14" s="21"/>
      <c r="R14" s="21"/>
      <c r="S14" s="21"/>
    </row>
    <row r="15" spans="1:19" x14ac:dyDescent="0.3">
      <c r="A15" s="20" t="s">
        <v>25</v>
      </c>
      <c r="B15" s="24">
        <v>42458</v>
      </c>
      <c r="C15" s="19" t="s">
        <v>252</v>
      </c>
      <c r="D15" s="23" t="s">
        <v>253</v>
      </c>
      <c r="E15" s="19" t="s">
        <v>19</v>
      </c>
      <c r="F15" s="19" t="s">
        <v>18</v>
      </c>
      <c r="G15" s="18">
        <v>42513</v>
      </c>
      <c r="H15" s="17">
        <v>568414</v>
      </c>
      <c r="I15" s="17">
        <v>568414</v>
      </c>
      <c r="J15" s="22"/>
      <c r="K15" s="15" t="s">
        <v>258</v>
      </c>
      <c r="L15" s="14"/>
      <c r="M15" s="21"/>
      <c r="N15" s="21"/>
      <c r="O15" s="21"/>
      <c r="P15" s="21"/>
      <c r="Q15" s="21"/>
      <c r="R15" s="21"/>
      <c r="S15" s="21"/>
    </row>
    <row r="16" spans="1:19" x14ac:dyDescent="0.3">
      <c r="A16" s="20" t="s">
        <v>25</v>
      </c>
      <c r="B16" s="24" t="s">
        <v>16</v>
      </c>
      <c r="C16" s="19" t="s">
        <v>34</v>
      </c>
      <c r="D16" s="23" t="s">
        <v>33</v>
      </c>
      <c r="E16" s="19" t="s">
        <v>19</v>
      </c>
      <c r="F16" s="19" t="s">
        <v>18</v>
      </c>
      <c r="G16" s="18">
        <v>42213</v>
      </c>
      <c r="H16" s="17">
        <v>591760</v>
      </c>
      <c r="I16" s="17">
        <v>591760</v>
      </c>
      <c r="J16" s="16"/>
      <c r="K16" s="15" t="s">
        <v>32</v>
      </c>
      <c r="L16" s="14"/>
      <c r="M16" s="21"/>
      <c r="N16" s="21"/>
      <c r="O16" s="21"/>
      <c r="P16" s="21"/>
      <c r="Q16" s="21"/>
      <c r="R16" s="21"/>
      <c r="S16" s="21"/>
    </row>
    <row r="17" spans="1:19" x14ac:dyDescent="0.3">
      <c r="A17" s="20" t="s">
        <v>25</v>
      </c>
      <c r="B17" s="24">
        <v>42465</v>
      </c>
      <c r="C17" s="19" t="s">
        <v>250</v>
      </c>
      <c r="D17" s="23" t="s">
        <v>251</v>
      </c>
      <c r="E17" s="19" t="s">
        <v>19</v>
      </c>
      <c r="F17" s="19" t="s">
        <v>18</v>
      </c>
      <c r="G17" s="18">
        <v>42506</v>
      </c>
      <c r="H17" s="17">
        <v>592473</v>
      </c>
      <c r="I17" s="17">
        <v>592473</v>
      </c>
      <c r="J17" s="22"/>
      <c r="K17" s="15" t="s">
        <v>210</v>
      </c>
      <c r="L17" s="14"/>
      <c r="M17" s="21"/>
      <c r="N17" s="21"/>
      <c r="O17" s="21"/>
      <c r="P17" s="21"/>
      <c r="Q17" s="21"/>
      <c r="R17" s="21"/>
      <c r="S17" s="21"/>
    </row>
    <row r="18" spans="1:19" x14ac:dyDescent="0.3">
      <c r="A18" s="20" t="s">
        <v>25</v>
      </c>
      <c r="B18" s="24">
        <v>42122</v>
      </c>
      <c r="C18" s="19" t="s">
        <v>31</v>
      </c>
      <c r="D18" s="23" t="s">
        <v>30</v>
      </c>
      <c r="E18" s="19" t="s">
        <v>19</v>
      </c>
      <c r="F18" s="19" t="s">
        <v>18</v>
      </c>
      <c r="G18" s="18">
        <v>42193</v>
      </c>
      <c r="H18" s="17">
        <v>597001</v>
      </c>
      <c r="I18" s="17">
        <v>597001</v>
      </c>
      <c r="J18" s="22"/>
      <c r="K18" s="26" t="s">
        <v>29</v>
      </c>
      <c r="L18" s="14"/>
      <c r="M18" s="21"/>
      <c r="N18" s="21"/>
      <c r="O18" s="21"/>
      <c r="P18" s="21"/>
      <c r="Q18" s="21"/>
      <c r="R18" s="21"/>
      <c r="S18" s="21"/>
    </row>
    <row r="19" spans="1:19" x14ac:dyDescent="0.3">
      <c r="A19" s="20" t="s">
        <v>25</v>
      </c>
      <c r="B19" s="24" t="s">
        <v>16</v>
      </c>
      <c r="C19" s="19" t="s">
        <v>28</v>
      </c>
      <c r="D19" s="23" t="s">
        <v>27</v>
      </c>
      <c r="E19" s="19" t="s">
        <v>19</v>
      </c>
      <c r="F19" s="19" t="s">
        <v>18</v>
      </c>
      <c r="G19" s="18">
        <v>42192</v>
      </c>
      <c r="H19" s="17">
        <v>632406</v>
      </c>
      <c r="I19" s="17">
        <v>632406</v>
      </c>
      <c r="J19" s="22"/>
      <c r="K19" s="26" t="s">
        <v>26</v>
      </c>
      <c r="L19" s="14"/>
      <c r="M19" s="21"/>
      <c r="N19" s="21"/>
      <c r="O19" s="21"/>
      <c r="P19" s="21"/>
      <c r="Q19" s="21"/>
      <c r="R19" s="21"/>
      <c r="S19" s="21"/>
    </row>
    <row r="20" spans="1:19" ht="30" x14ac:dyDescent="0.3">
      <c r="A20" s="20" t="s">
        <v>25</v>
      </c>
      <c r="B20" s="24">
        <v>42185</v>
      </c>
      <c r="C20" s="59" t="s">
        <v>202</v>
      </c>
      <c r="D20" s="23" t="s">
        <v>203</v>
      </c>
      <c r="E20" s="19" t="s">
        <v>19</v>
      </c>
      <c r="F20" s="19" t="s">
        <v>18</v>
      </c>
      <c r="G20" s="18">
        <v>42412</v>
      </c>
      <c r="H20" s="17">
        <v>633841</v>
      </c>
      <c r="I20" s="17">
        <v>633841</v>
      </c>
      <c r="J20" s="22"/>
      <c r="K20" s="60" t="s">
        <v>210</v>
      </c>
      <c r="L20" s="14"/>
      <c r="M20" s="21"/>
      <c r="N20" s="21"/>
      <c r="O20" s="21"/>
      <c r="P20" s="21"/>
      <c r="Q20" s="21"/>
      <c r="R20" s="21"/>
      <c r="S20" s="21"/>
    </row>
    <row r="21" spans="1:19" x14ac:dyDescent="0.3">
      <c r="A21" s="20" t="s">
        <v>25</v>
      </c>
      <c r="B21" s="24">
        <v>42199</v>
      </c>
      <c r="C21" s="19" t="s">
        <v>173</v>
      </c>
      <c r="D21" s="23" t="s">
        <v>174</v>
      </c>
      <c r="E21" s="19" t="s">
        <v>10</v>
      </c>
      <c r="F21" s="19" t="s">
        <v>14</v>
      </c>
      <c r="G21" s="18">
        <v>42312</v>
      </c>
      <c r="H21" s="17">
        <v>724610</v>
      </c>
      <c r="I21" s="17">
        <v>724610</v>
      </c>
      <c r="J21" s="22"/>
      <c r="K21" s="26" t="s">
        <v>175</v>
      </c>
      <c r="L21" s="14"/>
      <c r="M21" s="21"/>
      <c r="N21" s="21"/>
      <c r="O21" s="21"/>
      <c r="P21" s="21"/>
      <c r="Q21" s="21"/>
      <c r="R21" s="21"/>
      <c r="S21" s="21"/>
    </row>
    <row r="22" spans="1:19" x14ac:dyDescent="0.3">
      <c r="A22" s="20" t="s">
        <v>25</v>
      </c>
      <c r="B22" s="24">
        <v>42262</v>
      </c>
      <c r="C22" s="19" t="s">
        <v>208</v>
      </c>
      <c r="D22" s="23" t="s">
        <v>209</v>
      </c>
      <c r="E22" s="19" t="s">
        <v>19</v>
      </c>
      <c r="F22" s="19" t="s">
        <v>18</v>
      </c>
      <c r="G22" s="18">
        <v>42424</v>
      </c>
      <c r="H22" s="17">
        <v>873509</v>
      </c>
      <c r="I22" s="17">
        <v>873509</v>
      </c>
      <c r="J22" s="22"/>
      <c r="K22" s="60" t="s">
        <v>212</v>
      </c>
      <c r="L22" s="14"/>
      <c r="M22" s="21"/>
      <c r="N22" s="21"/>
      <c r="O22" s="21"/>
      <c r="P22" s="21"/>
      <c r="Q22" s="21"/>
      <c r="R22" s="21"/>
      <c r="S22" s="21"/>
    </row>
    <row r="23" spans="1:19" x14ac:dyDescent="0.3">
      <c r="A23" s="20" t="s">
        <v>25</v>
      </c>
      <c r="B23" s="24">
        <v>42339</v>
      </c>
      <c r="C23" s="19" t="s">
        <v>221</v>
      </c>
      <c r="D23" s="23" t="s">
        <v>222</v>
      </c>
      <c r="E23" s="19" t="s">
        <v>10</v>
      </c>
      <c r="F23" s="19"/>
      <c r="G23" s="18">
        <v>42426</v>
      </c>
      <c r="H23" s="17">
        <v>882667</v>
      </c>
      <c r="I23" s="17">
        <v>882667</v>
      </c>
      <c r="J23" s="16"/>
      <c r="K23" s="26" t="s">
        <v>224</v>
      </c>
      <c r="L23" s="14"/>
      <c r="M23" s="21"/>
      <c r="N23" s="21"/>
      <c r="O23" s="21"/>
      <c r="P23" s="21"/>
      <c r="Q23" s="21"/>
      <c r="R23" s="21"/>
      <c r="S23" s="21"/>
    </row>
    <row r="24" spans="1:19" x14ac:dyDescent="0.3">
      <c r="A24" s="20" t="s">
        <v>25</v>
      </c>
      <c r="B24" s="24">
        <v>42178</v>
      </c>
      <c r="C24" s="19" t="s">
        <v>206</v>
      </c>
      <c r="D24" s="23" t="s">
        <v>207</v>
      </c>
      <c r="E24" s="19" t="s">
        <v>19</v>
      </c>
      <c r="F24" s="19" t="s">
        <v>18</v>
      </c>
      <c r="G24" s="18">
        <v>42422</v>
      </c>
      <c r="H24" s="17">
        <v>947272</v>
      </c>
      <c r="I24" s="17">
        <v>947272</v>
      </c>
      <c r="J24" s="22"/>
      <c r="K24" s="15" t="s">
        <v>211</v>
      </c>
      <c r="L24" s="14"/>
      <c r="M24" s="21"/>
      <c r="N24" s="21"/>
      <c r="O24" s="21"/>
      <c r="P24" s="21"/>
      <c r="Q24" s="21"/>
      <c r="R24" s="21"/>
      <c r="S24" s="21"/>
    </row>
    <row r="25" spans="1:19" x14ac:dyDescent="0.3">
      <c r="A25" s="20" t="s">
        <v>25</v>
      </c>
      <c r="B25" s="24">
        <v>42304</v>
      </c>
      <c r="C25" s="19" t="s">
        <v>24</v>
      </c>
      <c r="D25" s="23" t="s">
        <v>23</v>
      </c>
      <c r="E25" s="19" t="s">
        <v>19</v>
      </c>
      <c r="F25" s="19" t="s">
        <v>18</v>
      </c>
      <c r="G25" s="18">
        <v>42230</v>
      </c>
      <c r="H25" s="17">
        <v>977182</v>
      </c>
      <c r="I25" s="17">
        <v>977182</v>
      </c>
      <c r="J25" s="22"/>
      <c r="K25" s="26" t="s">
        <v>22</v>
      </c>
      <c r="L25" s="14"/>
      <c r="M25" s="21"/>
      <c r="N25" s="21"/>
      <c r="O25" s="21"/>
      <c r="P25" s="21"/>
      <c r="Q25" s="21"/>
      <c r="R25" s="21"/>
      <c r="S25" s="21"/>
    </row>
    <row r="26" spans="1:19" x14ac:dyDescent="0.3">
      <c r="A26" s="20" t="s">
        <v>25</v>
      </c>
      <c r="B26" s="24">
        <v>42304</v>
      </c>
      <c r="C26" s="19" t="s">
        <v>21</v>
      </c>
      <c r="D26" s="23" t="s">
        <v>20</v>
      </c>
      <c r="E26" s="19" t="s">
        <v>19</v>
      </c>
      <c r="F26" s="19" t="s">
        <v>18</v>
      </c>
      <c r="G26" s="18">
        <v>42191</v>
      </c>
      <c r="H26" s="17">
        <v>1062150</v>
      </c>
      <c r="I26" s="17">
        <v>1062150</v>
      </c>
      <c r="J26" s="16"/>
      <c r="K26" s="15" t="s">
        <v>17</v>
      </c>
      <c r="L26" s="14"/>
      <c r="M26" s="21"/>
      <c r="N26" s="21"/>
      <c r="O26" s="21"/>
      <c r="P26" s="21"/>
      <c r="Q26" s="21"/>
      <c r="R26" s="21"/>
      <c r="S26" s="21"/>
    </row>
    <row r="27" spans="1:19" x14ac:dyDescent="0.3">
      <c r="A27" s="20" t="s">
        <v>25</v>
      </c>
      <c r="B27" s="24">
        <v>42346</v>
      </c>
      <c r="C27" s="19" t="s">
        <v>194</v>
      </c>
      <c r="D27" s="23" t="s">
        <v>195</v>
      </c>
      <c r="E27" s="19" t="s">
        <v>19</v>
      </c>
      <c r="F27" s="19" t="s">
        <v>18</v>
      </c>
      <c r="G27" s="18">
        <v>42436</v>
      </c>
      <c r="H27" s="17">
        <v>1225935</v>
      </c>
      <c r="I27" s="17">
        <v>1225935</v>
      </c>
      <c r="J27" s="22"/>
      <c r="K27" s="15" t="s">
        <v>198</v>
      </c>
      <c r="L27" s="14"/>
      <c r="M27" s="21"/>
      <c r="N27" s="21"/>
      <c r="O27" s="21"/>
      <c r="P27" s="21"/>
      <c r="Q27" s="21"/>
      <c r="R27" s="21"/>
      <c r="S27" s="21"/>
    </row>
    <row r="28" spans="1:19" x14ac:dyDescent="0.3">
      <c r="A28" s="20"/>
      <c r="B28" s="24">
        <v>42423</v>
      </c>
      <c r="C28" s="19" t="s">
        <v>283</v>
      </c>
      <c r="D28" s="23" t="s">
        <v>203</v>
      </c>
      <c r="E28" s="19" t="s">
        <v>19</v>
      </c>
      <c r="F28" s="19" t="s">
        <v>18</v>
      </c>
      <c r="G28" s="18">
        <v>42440</v>
      </c>
      <c r="H28" s="17">
        <v>1267683</v>
      </c>
      <c r="I28" s="17">
        <v>1267683</v>
      </c>
      <c r="J28" s="22"/>
      <c r="K28" s="15" t="s">
        <v>210</v>
      </c>
      <c r="L28" s="14"/>
      <c r="M28" s="21"/>
      <c r="N28" s="21"/>
      <c r="O28" s="21"/>
      <c r="P28" s="21"/>
      <c r="Q28" s="21"/>
      <c r="R28" s="21"/>
      <c r="S28" s="21"/>
    </row>
    <row r="29" spans="1:19" x14ac:dyDescent="0.3">
      <c r="A29" s="20" t="s">
        <v>25</v>
      </c>
      <c r="B29" s="24">
        <v>42430</v>
      </c>
      <c r="C29" s="19" t="s">
        <v>246</v>
      </c>
      <c r="D29" s="23" t="s">
        <v>247</v>
      </c>
      <c r="E29" s="19" t="s">
        <v>19</v>
      </c>
      <c r="F29" s="19" t="s">
        <v>18</v>
      </c>
      <c r="G29" s="18">
        <v>42464</v>
      </c>
      <c r="H29" s="17">
        <v>1352670</v>
      </c>
      <c r="I29" s="17">
        <v>1352670</v>
      </c>
      <c r="J29" s="22"/>
      <c r="K29" s="15" t="s">
        <v>256</v>
      </c>
      <c r="L29" s="14"/>
      <c r="M29" s="21"/>
      <c r="N29" s="21"/>
      <c r="O29" s="21"/>
      <c r="P29" s="21"/>
      <c r="Q29" s="21"/>
      <c r="R29" s="21"/>
      <c r="S29" s="21"/>
    </row>
    <row r="30" spans="1:19" x14ac:dyDescent="0.3">
      <c r="A30" s="20" t="s">
        <v>25</v>
      </c>
      <c r="B30" s="24">
        <v>42381</v>
      </c>
      <c r="C30" s="19" t="s">
        <v>176</v>
      </c>
      <c r="D30" s="23" t="s">
        <v>177</v>
      </c>
      <c r="E30" s="19" t="s">
        <v>10</v>
      </c>
      <c r="F30" s="19" t="s">
        <v>14</v>
      </c>
      <c r="G30" s="18">
        <v>42402</v>
      </c>
      <c r="H30" s="17">
        <v>1362630</v>
      </c>
      <c r="I30" s="17">
        <v>1362630</v>
      </c>
      <c r="J30" s="22"/>
      <c r="K30" s="15" t="s">
        <v>178</v>
      </c>
      <c r="L30" s="14"/>
      <c r="M30" s="21"/>
      <c r="N30" s="21"/>
      <c r="O30" s="21"/>
      <c r="P30" s="21"/>
      <c r="Q30" s="21"/>
      <c r="R30" s="21"/>
      <c r="S30" s="21"/>
    </row>
    <row r="31" spans="1:19" x14ac:dyDescent="0.3">
      <c r="A31" s="20" t="s">
        <v>25</v>
      </c>
      <c r="B31" s="24">
        <v>42388</v>
      </c>
      <c r="C31" s="19" t="s">
        <v>204</v>
      </c>
      <c r="D31" s="23" t="s">
        <v>205</v>
      </c>
      <c r="E31" s="19" t="s">
        <v>19</v>
      </c>
      <c r="F31" s="19" t="s">
        <v>18</v>
      </c>
      <c r="G31" s="18">
        <v>42412</v>
      </c>
      <c r="H31" s="17">
        <v>1436720</v>
      </c>
      <c r="I31" s="17">
        <v>1436720</v>
      </c>
      <c r="J31" s="22"/>
      <c r="K31" s="15" t="s">
        <v>210</v>
      </c>
      <c r="L31" s="14"/>
      <c r="M31" s="21"/>
      <c r="N31" s="21"/>
      <c r="O31" s="21"/>
      <c r="P31" s="21"/>
      <c r="Q31" s="21"/>
      <c r="R31" s="21"/>
      <c r="S31" s="21"/>
    </row>
    <row r="32" spans="1:19" x14ac:dyDescent="0.3">
      <c r="A32" s="20" t="s">
        <v>25</v>
      </c>
      <c r="B32" s="24" t="s">
        <v>16</v>
      </c>
      <c r="C32" s="19" t="s">
        <v>254</v>
      </c>
      <c r="D32" s="23" t="s">
        <v>255</v>
      </c>
      <c r="E32" s="19" t="s">
        <v>10</v>
      </c>
      <c r="F32" s="19" t="s">
        <v>14</v>
      </c>
      <c r="G32" s="18">
        <v>42514</v>
      </c>
      <c r="H32" s="17">
        <v>1450000</v>
      </c>
      <c r="I32" s="17"/>
      <c r="J32" s="17">
        <v>1450000</v>
      </c>
      <c r="K32" s="15" t="s">
        <v>259</v>
      </c>
      <c r="L32" s="14"/>
      <c r="M32" s="21"/>
      <c r="N32" s="21"/>
      <c r="O32" s="21"/>
      <c r="P32" s="21"/>
      <c r="Q32" s="21"/>
      <c r="R32" s="21"/>
      <c r="S32" s="21"/>
    </row>
    <row r="33" spans="1:19" x14ac:dyDescent="0.3">
      <c r="A33" s="20" t="s">
        <v>25</v>
      </c>
      <c r="B33" s="24">
        <v>42395</v>
      </c>
      <c r="C33" s="19">
        <v>16819</v>
      </c>
      <c r="D33" s="25" t="s">
        <v>15</v>
      </c>
      <c r="E33" s="19" t="s">
        <v>19</v>
      </c>
      <c r="F33" s="19" t="s">
        <v>18</v>
      </c>
      <c r="G33" s="18">
        <v>42207</v>
      </c>
      <c r="H33" s="17">
        <v>2335586</v>
      </c>
      <c r="I33" s="17"/>
      <c r="J33" s="17">
        <v>2335586</v>
      </c>
      <c r="K33" s="15" t="s">
        <v>13</v>
      </c>
      <c r="L33" s="14"/>
      <c r="M33" s="21"/>
      <c r="N33" s="21"/>
      <c r="O33" s="21"/>
      <c r="P33" s="21"/>
      <c r="Q33" s="21"/>
      <c r="R33" s="21"/>
      <c r="S33" s="21"/>
    </row>
    <row r="34" spans="1:19" x14ac:dyDescent="0.3">
      <c r="A34" s="20" t="s">
        <v>25</v>
      </c>
      <c r="B34" s="24">
        <v>42429</v>
      </c>
      <c r="C34" s="19" t="s">
        <v>200</v>
      </c>
      <c r="D34" s="23" t="s">
        <v>201</v>
      </c>
      <c r="E34" s="19" t="s">
        <v>19</v>
      </c>
      <c r="F34" s="19" t="s">
        <v>18</v>
      </c>
      <c r="G34" s="18">
        <v>42443</v>
      </c>
      <c r="H34" s="17">
        <v>3313908</v>
      </c>
      <c r="I34" s="17">
        <v>3313908</v>
      </c>
      <c r="J34" s="22"/>
      <c r="K34" s="15" t="s">
        <v>17</v>
      </c>
      <c r="L34" s="14"/>
      <c r="M34" s="21"/>
      <c r="N34" s="21"/>
      <c r="O34" s="21"/>
      <c r="P34" s="21"/>
      <c r="Q34" s="21"/>
      <c r="R34" s="21"/>
      <c r="S34" s="21"/>
    </row>
    <row r="35" spans="1:19" x14ac:dyDescent="0.3">
      <c r="A35" s="20" t="s">
        <v>25</v>
      </c>
      <c r="B35" s="24">
        <v>42395</v>
      </c>
      <c r="C35" s="19" t="s">
        <v>162</v>
      </c>
      <c r="D35" s="23" t="s">
        <v>163</v>
      </c>
      <c r="E35" s="19" t="s">
        <v>19</v>
      </c>
      <c r="F35" s="19" t="s">
        <v>18</v>
      </c>
      <c r="G35" s="56">
        <v>42383</v>
      </c>
      <c r="H35" s="17">
        <v>3436110</v>
      </c>
      <c r="I35" s="17">
        <v>3436110</v>
      </c>
      <c r="J35" s="22"/>
      <c r="K35" s="15" t="s">
        <v>164</v>
      </c>
      <c r="L35" s="14"/>
      <c r="M35" s="21"/>
      <c r="N35" s="21"/>
      <c r="O35" s="21"/>
      <c r="P35" s="21"/>
      <c r="Q35" s="21"/>
      <c r="R35" s="21"/>
      <c r="S35" s="21"/>
    </row>
    <row r="36" spans="1:19" x14ac:dyDescent="0.3">
      <c r="A36" s="20" t="s">
        <v>25</v>
      </c>
      <c r="B36" s="24">
        <v>42416</v>
      </c>
      <c r="C36" s="19" t="s">
        <v>12</v>
      </c>
      <c r="D36" s="23" t="s">
        <v>11</v>
      </c>
      <c r="E36" s="19" t="s">
        <v>10</v>
      </c>
      <c r="F36" s="19"/>
      <c r="G36" s="18">
        <v>42235</v>
      </c>
      <c r="H36" s="17">
        <v>3595878</v>
      </c>
      <c r="I36" s="17">
        <v>3595878</v>
      </c>
      <c r="J36" s="22"/>
      <c r="K36" s="15" t="s">
        <v>9</v>
      </c>
      <c r="L36" s="14"/>
      <c r="M36" s="21"/>
      <c r="N36" s="21"/>
      <c r="O36" s="21"/>
      <c r="P36" s="21"/>
      <c r="Q36" s="21"/>
      <c r="R36" s="21"/>
      <c r="S36" s="21"/>
    </row>
    <row r="37" spans="1:19" x14ac:dyDescent="0.3">
      <c r="A37" s="20"/>
      <c r="B37" s="24"/>
      <c r="C37" s="19"/>
      <c r="D37" s="23"/>
      <c r="E37" s="19"/>
      <c r="F37" s="19"/>
      <c r="G37" s="18"/>
      <c r="H37" s="17"/>
      <c r="I37" s="17"/>
      <c r="J37" s="16"/>
      <c r="K37" s="15"/>
      <c r="L37" s="14"/>
    </row>
    <row r="38" spans="1:19" ht="15.75" customHeight="1" x14ac:dyDescent="0.3">
      <c r="B38" s="13"/>
      <c r="C38" s="12"/>
      <c r="D38" s="11"/>
      <c r="E38" s="3"/>
      <c r="F38" s="3"/>
      <c r="G38" s="3" t="s">
        <v>8</v>
      </c>
      <c r="H38" s="9">
        <f>SUM(H2:H37)</f>
        <v>34139520</v>
      </c>
      <c r="I38" s="9">
        <f>SUM(I2:I37)</f>
        <v>29429361</v>
      </c>
      <c r="J38" s="9">
        <f>SUM(J2:J37)</f>
        <v>4710159</v>
      </c>
      <c r="K38" s="10"/>
    </row>
    <row r="39" spans="1:19" x14ac:dyDescent="0.3">
      <c r="E39" s="3"/>
      <c r="F39" s="3"/>
      <c r="G39" s="3"/>
      <c r="H39" s="9"/>
      <c r="I39" s="9"/>
      <c r="J39" s="9"/>
    </row>
    <row r="40" spans="1:19" x14ac:dyDescent="0.3">
      <c r="D40" s="8" t="s">
        <v>7</v>
      </c>
      <c r="E40" s="3"/>
      <c r="F40" s="3"/>
      <c r="G40" s="3">
        <v>35</v>
      </c>
      <c r="H40" s="6" t="s">
        <v>6</v>
      </c>
    </row>
    <row r="41" spans="1:19" x14ac:dyDescent="0.3">
      <c r="D41" s="7"/>
      <c r="E41" s="3"/>
      <c r="F41" s="3"/>
      <c r="G41" s="3"/>
      <c r="H41" s="6"/>
    </row>
    <row r="42" spans="1:19" x14ac:dyDescent="0.3">
      <c r="D42" s="5" t="s">
        <v>5</v>
      </c>
      <c r="E42" s="3"/>
      <c r="F42" s="3"/>
      <c r="G42" s="3">
        <v>0</v>
      </c>
      <c r="H42" s="2">
        <v>0</v>
      </c>
    </row>
    <row r="43" spans="1:19" x14ac:dyDescent="0.3">
      <c r="D43" s="5" t="s">
        <v>4</v>
      </c>
      <c r="E43" s="3"/>
      <c r="F43" s="3"/>
      <c r="G43" s="3">
        <v>1</v>
      </c>
      <c r="H43" s="2">
        <v>44885</v>
      </c>
    </row>
    <row r="44" spans="1:19" x14ac:dyDescent="0.3">
      <c r="D44" s="5" t="s">
        <v>3</v>
      </c>
      <c r="E44" s="3"/>
      <c r="F44" s="3"/>
      <c r="G44" s="3">
        <v>0</v>
      </c>
      <c r="H44" s="2">
        <v>0</v>
      </c>
    </row>
    <row r="45" spans="1:19" x14ac:dyDescent="0.3">
      <c r="D45" s="5" t="s">
        <v>2</v>
      </c>
      <c r="E45" s="3"/>
      <c r="F45" s="3"/>
      <c r="G45" s="3">
        <v>30</v>
      </c>
      <c r="H45" s="2">
        <v>29384476</v>
      </c>
    </row>
    <row r="46" spans="1:19" x14ac:dyDescent="0.3">
      <c r="D46" s="5" t="s">
        <v>1</v>
      </c>
      <c r="E46" s="3"/>
      <c r="F46" s="3"/>
      <c r="G46" s="3">
        <v>4</v>
      </c>
      <c r="H46" s="2">
        <v>4710159</v>
      </c>
    </row>
    <row r="48" spans="1:19" x14ac:dyDescent="0.3">
      <c r="D48" s="4" t="s">
        <v>0</v>
      </c>
      <c r="E48" s="3"/>
      <c r="F48" s="3"/>
      <c r="G48" s="3">
        <f>SUM(G42:G47)</f>
        <v>35</v>
      </c>
      <c r="H48" s="2">
        <f>SUM(H42:H47)</f>
        <v>34139520</v>
      </c>
    </row>
  </sheetData>
  <sortState ref="B2:K36">
    <sortCondition ref="H2:H36"/>
  </sortState>
  <printOptions horizontalCentered="1"/>
  <pageMargins left="0.56999999999999995" right="0.6" top="1.31" bottom="0.49" header="0.45" footer="0.3"/>
  <pageSetup scale="49" orientation="landscape" r:id="rId1"/>
  <headerFooter alignWithMargins="0">
    <oddHeader>&amp;CBART PROCUREMENT DEPARTMENT
AWARDED IFBs
FY16&amp;R&amp;D</oddHeader>
    <oddFooter>Page &amp;P of &amp;N</oddFooter>
  </headerFooter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opLeftCell="B1" zoomScaleNormal="100" workbookViewId="0">
      <pane ySplit="2" topLeftCell="A44" activePane="bottomLeft" state="frozen"/>
      <selection pane="bottomLeft" activeCell="D68" sqref="D68"/>
    </sheetView>
  </sheetViews>
  <sheetFormatPr defaultRowHeight="16.5" x14ac:dyDescent="0.3"/>
  <cols>
    <col min="1" max="1" width="2.5" style="1" hidden="1" customWidth="1"/>
    <col min="2" max="2" width="12.375" style="1" customWidth="1"/>
    <col min="3" max="3" width="10.625" style="37" bestFit="1" customWidth="1"/>
    <col min="4" max="4" width="51" style="1" customWidth="1"/>
    <col min="5" max="6" width="7.625" style="1" customWidth="1"/>
    <col min="7" max="7" width="11.75" style="1" customWidth="1"/>
    <col min="8" max="8" width="14" style="1" customWidth="1"/>
    <col min="9" max="9" width="12.625" style="1" customWidth="1"/>
    <col min="10" max="10" width="12.5" style="1" bestFit="1" customWidth="1"/>
    <col min="11" max="11" width="9" style="1"/>
    <col min="12" max="12" width="11.625" style="1" customWidth="1"/>
    <col min="13" max="13" width="12" style="1" customWidth="1"/>
    <col min="14" max="14" width="36.625" style="1" customWidth="1"/>
    <col min="15" max="15" width="9" style="36"/>
    <col min="16" max="16384" width="9" style="1"/>
  </cols>
  <sheetData>
    <row r="1" spans="1:22" ht="18.75" x14ac:dyDescent="0.4">
      <c r="A1" s="52"/>
      <c r="B1" s="35"/>
      <c r="C1" s="51"/>
      <c r="D1" s="21"/>
      <c r="E1" s="34"/>
      <c r="F1" s="34"/>
      <c r="G1" s="34"/>
      <c r="H1" s="33"/>
      <c r="I1" s="33"/>
      <c r="J1" s="33"/>
      <c r="K1" s="33"/>
      <c r="L1" s="33"/>
      <c r="M1" s="33"/>
      <c r="N1" s="21"/>
      <c r="O1" s="50"/>
      <c r="P1" s="21"/>
      <c r="Q1" s="21"/>
      <c r="R1" s="21"/>
      <c r="S1" s="21"/>
      <c r="T1" s="21"/>
      <c r="U1" s="21"/>
      <c r="V1" s="21"/>
    </row>
    <row r="2" spans="1:22" ht="44.25" x14ac:dyDescent="0.3">
      <c r="B2" s="49" t="s">
        <v>116</v>
      </c>
      <c r="C2" s="48" t="s">
        <v>115</v>
      </c>
      <c r="D2" s="16" t="s">
        <v>51</v>
      </c>
      <c r="E2" s="31" t="s">
        <v>50</v>
      </c>
      <c r="F2" s="31" t="s">
        <v>49</v>
      </c>
      <c r="G2" s="31" t="s">
        <v>48</v>
      </c>
      <c r="H2" s="16" t="s">
        <v>47</v>
      </c>
      <c r="I2" s="16" t="s">
        <v>114</v>
      </c>
      <c r="J2" s="31" t="s">
        <v>113</v>
      </c>
      <c r="K2" s="31" t="s">
        <v>112</v>
      </c>
      <c r="L2" s="31" t="s">
        <v>111</v>
      </c>
      <c r="M2" s="31" t="s">
        <v>110</v>
      </c>
      <c r="N2" s="16" t="s">
        <v>44</v>
      </c>
      <c r="O2" s="8"/>
      <c r="P2" s="21"/>
      <c r="Q2" s="21"/>
      <c r="R2" s="21"/>
      <c r="S2" s="21"/>
      <c r="T2" s="21"/>
      <c r="U2" s="21"/>
      <c r="V2" s="21"/>
    </row>
    <row r="3" spans="1:22" ht="15" customHeight="1" x14ac:dyDescent="0.3">
      <c r="A3" s="20" t="s">
        <v>25</v>
      </c>
      <c r="B3" s="24">
        <v>42409</v>
      </c>
      <c r="C3" s="19" t="s">
        <v>228</v>
      </c>
      <c r="D3" s="25" t="s">
        <v>229</v>
      </c>
      <c r="E3" s="19" t="s">
        <v>62</v>
      </c>
      <c r="F3" s="19"/>
      <c r="G3" s="18">
        <v>42466</v>
      </c>
      <c r="H3" s="17">
        <v>92000</v>
      </c>
      <c r="I3" s="45"/>
      <c r="J3" s="17"/>
      <c r="K3" s="17">
        <v>92000</v>
      </c>
      <c r="L3" s="42"/>
      <c r="M3" s="42"/>
      <c r="N3" s="15" t="s">
        <v>236</v>
      </c>
      <c r="O3" s="14"/>
    </row>
    <row r="4" spans="1:22" ht="15" customHeight="1" x14ac:dyDescent="0.3">
      <c r="A4" s="20" t="s">
        <v>25</v>
      </c>
      <c r="B4" s="24">
        <v>42248</v>
      </c>
      <c r="C4" s="19" t="s">
        <v>109</v>
      </c>
      <c r="D4" s="25" t="s">
        <v>108</v>
      </c>
      <c r="E4" s="19" t="s">
        <v>10</v>
      </c>
      <c r="F4" s="19" t="s">
        <v>14</v>
      </c>
      <c r="G4" s="18">
        <v>42293</v>
      </c>
      <c r="H4" s="17">
        <v>97491</v>
      </c>
      <c r="I4" s="45"/>
      <c r="J4" s="17"/>
      <c r="K4" s="17">
        <v>97491</v>
      </c>
      <c r="L4" s="42"/>
      <c r="M4" s="42"/>
      <c r="N4" s="15" t="s">
        <v>107</v>
      </c>
      <c r="O4" s="14"/>
    </row>
    <row r="5" spans="1:22" ht="15" customHeight="1" x14ac:dyDescent="0.3">
      <c r="A5" s="20" t="s">
        <v>25</v>
      </c>
      <c r="B5" s="24">
        <v>42479</v>
      </c>
      <c r="C5" s="19" t="s">
        <v>264</v>
      </c>
      <c r="D5" s="25" t="s">
        <v>265</v>
      </c>
      <c r="E5" s="19" t="s">
        <v>19</v>
      </c>
      <c r="F5" s="19" t="s">
        <v>18</v>
      </c>
      <c r="G5" s="18">
        <v>42541</v>
      </c>
      <c r="H5" s="17">
        <v>197000</v>
      </c>
      <c r="I5" s="45"/>
      <c r="J5" s="17">
        <v>197000</v>
      </c>
      <c r="K5" s="42"/>
      <c r="L5" s="42"/>
      <c r="M5" s="42"/>
      <c r="N5" s="61" t="s">
        <v>269</v>
      </c>
      <c r="O5" s="14"/>
    </row>
    <row r="6" spans="1:22" ht="15" customHeight="1" x14ac:dyDescent="0.3">
      <c r="A6" s="20" t="s">
        <v>25</v>
      </c>
      <c r="B6" s="24">
        <v>42423</v>
      </c>
      <c r="C6" s="19" t="s">
        <v>232</v>
      </c>
      <c r="D6" s="25" t="s">
        <v>233</v>
      </c>
      <c r="E6" s="19" t="s">
        <v>62</v>
      </c>
      <c r="F6" s="19"/>
      <c r="G6" s="18">
        <v>42478</v>
      </c>
      <c r="H6" s="17">
        <v>206171</v>
      </c>
      <c r="I6" s="45"/>
      <c r="J6" s="17">
        <v>206171</v>
      </c>
      <c r="K6" s="42"/>
      <c r="L6" s="42"/>
      <c r="M6" s="42"/>
      <c r="N6" s="15" t="s">
        <v>238</v>
      </c>
    </row>
    <row r="7" spans="1:22" ht="15" customHeight="1" x14ac:dyDescent="0.3">
      <c r="A7" s="20" t="s">
        <v>25</v>
      </c>
      <c r="B7" s="24">
        <v>42269</v>
      </c>
      <c r="C7" s="19" t="s">
        <v>145</v>
      </c>
      <c r="D7" s="25" t="s">
        <v>146</v>
      </c>
      <c r="E7" s="19" t="s">
        <v>10</v>
      </c>
      <c r="F7" s="19"/>
      <c r="G7" s="18">
        <v>42339</v>
      </c>
      <c r="H7" s="17">
        <v>277500</v>
      </c>
      <c r="I7" s="45"/>
      <c r="J7" s="17">
        <v>277500</v>
      </c>
      <c r="K7" s="17"/>
      <c r="L7" s="17"/>
      <c r="M7" s="42"/>
      <c r="N7" s="15" t="s">
        <v>147</v>
      </c>
      <c r="O7" s="14"/>
    </row>
    <row r="8" spans="1:22" ht="15" customHeight="1" x14ac:dyDescent="0.3">
      <c r="A8" s="20" t="s">
        <v>25</v>
      </c>
      <c r="B8" s="24" t="s">
        <v>16</v>
      </c>
      <c r="C8" s="19" t="s">
        <v>182</v>
      </c>
      <c r="D8" s="25" t="s">
        <v>183</v>
      </c>
      <c r="E8" s="19" t="s">
        <v>10</v>
      </c>
      <c r="F8" s="19" t="s">
        <v>14</v>
      </c>
      <c r="G8" s="18">
        <v>42423</v>
      </c>
      <c r="H8" s="17">
        <v>294000</v>
      </c>
      <c r="I8" s="45"/>
      <c r="J8" s="17"/>
      <c r="K8" s="42"/>
      <c r="L8" s="42"/>
      <c r="M8" s="17">
        <v>294000</v>
      </c>
      <c r="N8" s="15" t="s">
        <v>184</v>
      </c>
      <c r="O8" s="14"/>
    </row>
    <row r="9" spans="1:22" ht="15" customHeight="1" x14ac:dyDescent="0.3">
      <c r="A9" s="20" t="s">
        <v>25</v>
      </c>
      <c r="B9" s="24">
        <v>42409</v>
      </c>
      <c r="C9" s="19" t="s">
        <v>187</v>
      </c>
      <c r="D9" s="25" t="s">
        <v>188</v>
      </c>
      <c r="E9" s="19" t="s">
        <v>10</v>
      </c>
      <c r="F9" s="19" t="s">
        <v>14</v>
      </c>
      <c r="G9" s="18">
        <v>42453</v>
      </c>
      <c r="H9" s="17">
        <v>298000</v>
      </c>
      <c r="I9" s="45"/>
      <c r="J9" s="17">
        <v>298000</v>
      </c>
      <c r="K9" s="42"/>
      <c r="L9" s="42"/>
      <c r="M9" s="42"/>
      <c r="N9" s="15" t="s">
        <v>192</v>
      </c>
      <c r="O9" s="14"/>
    </row>
    <row r="10" spans="1:22" ht="15" customHeight="1" x14ac:dyDescent="0.3">
      <c r="A10" s="20" t="s">
        <v>25</v>
      </c>
      <c r="B10" s="24">
        <v>42437</v>
      </c>
      <c r="C10" s="19" t="s">
        <v>243</v>
      </c>
      <c r="D10" s="25" t="s">
        <v>244</v>
      </c>
      <c r="E10" s="19" t="s">
        <v>19</v>
      </c>
      <c r="F10" s="19" t="s">
        <v>18</v>
      </c>
      <c r="G10" s="18">
        <v>42506</v>
      </c>
      <c r="H10" s="17">
        <v>310903</v>
      </c>
      <c r="I10" s="45"/>
      <c r="J10" s="17">
        <v>310903</v>
      </c>
      <c r="K10" s="36"/>
      <c r="L10" s="42"/>
      <c r="M10" s="42"/>
      <c r="N10" s="15" t="s">
        <v>245</v>
      </c>
      <c r="O10" s="14"/>
    </row>
    <row r="11" spans="1:22" ht="15" customHeight="1" x14ac:dyDescent="0.3">
      <c r="A11" s="20" t="s">
        <v>25</v>
      </c>
      <c r="B11" s="24">
        <v>42275</v>
      </c>
      <c r="C11" s="19" t="s">
        <v>117</v>
      </c>
      <c r="D11" s="25" t="s">
        <v>118</v>
      </c>
      <c r="E11" s="19" t="s">
        <v>62</v>
      </c>
      <c r="F11" s="19" t="s">
        <v>14</v>
      </c>
      <c r="G11" s="18">
        <v>42339</v>
      </c>
      <c r="H11" s="17">
        <v>411999</v>
      </c>
      <c r="I11" s="45"/>
      <c r="J11" s="17">
        <v>411999</v>
      </c>
      <c r="K11" s="17"/>
      <c r="L11" s="17"/>
      <c r="M11" s="42"/>
      <c r="N11" s="15" t="s">
        <v>136</v>
      </c>
      <c r="O11" s="14"/>
    </row>
    <row r="12" spans="1:22" ht="15" customHeight="1" x14ac:dyDescent="0.3">
      <c r="A12" s="20" t="s">
        <v>25</v>
      </c>
      <c r="B12" s="24">
        <v>42374</v>
      </c>
      <c r="C12" s="19" t="s">
        <v>185</v>
      </c>
      <c r="D12" s="25" t="s">
        <v>186</v>
      </c>
      <c r="E12" s="19" t="s">
        <v>10</v>
      </c>
      <c r="F12" s="19" t="s">
        <v>14</v>
      </c>
      <c r="G12" s="18">
        <v>42447</v>
      </c>
      <c r="H12" s="17">
        <v>480000</v>
      </c>
      <c r="I12" s="45"/>
      <c r="J12" s="17">
        <v>480000</v>
      </c>
      <c r="K12" s="42"/>
      <c r="L12" s="42"/>
      <c r="M12" s="42"/>
      <c r="N12" s="15" t="s">
        <v>191</v>
      </c>
      <c r="O12" s="14"/>
    </row>
    <row r="13" spans="1:22" ht="27" customHeight="1" x14ac:dyDescent="0.3">
      <c r="A13" s="20" t="s">
        <v>25</v>
      </c>
      <c r="B13" s="24">
        <v>42377</v>
      </c>
      <c r="C13" s="19" t="s">
        <v>189</v>
      </c>
      <c r="D13" s="25" t="s">
        <v>190</v>
      </c>
      <c r="E13" s="19" t="s">
        <v>19</v>
      </c>
      <c r="F13" s="19" t="s">
        <v>18</v>
      </c>
      <c r="G13" s="18">
        <v>42454</v>
      </c>
      <c r="H13" s="17">
        <v>499500</v>
      </c>
      <c r="I13" s="45"/>
      <c r="J13" s="17">
        <v>499500</v>
      </c>
      <c r="K13" s="42"/>
      <c r="L13" s="42"/>
      <c r="M13" s="42"/>
      <c r="N13" s="15" t="s">
        <v>193</v>
      </c>
      <c r="O13" s="14"/>
    </row>
    <row r="14" spans="1:22" ht="24.95" customHeight="1" x14ac:dyDescent="0.3">
      <c r="A14" s="20" t="s">
        <v>25</v>
      </c>
      <c r="B14" s="24">
        <v>38575</v>
      </c>
      <c r="C14" s="19" t="s">
        <v>106</v>
      </c>
      <c r="D14" s="25" t="s">
        <v>172</v>
      </c>
      <c r="E14" s="19" t="s">
        <v>19</v>
      </c>
      <c r="F14" s="19" t="s">
        <v>18</v>
      </c>
      <c r="G14" s="18">
        <v>42284</v>
      </c>
      <c r="H14" s="17">
        <v>534711</v>
      </c>
      <c r="I14" s="45"/>
      <c r="J14" s="17">
        <v>534711</v>
      </c>
      <c r="K14" s="42"/>
      <c r="L14" s="42"/>
      <c r="M14" s="42"/>
      <c r="N14" s="15" t="s">
        <v>105</v>
      </c>
      <c r="O14" s="14"/>
    </row>
    <row r="15" spans="1:22" ht="15" customHeight="1" x14ac:dyDescent="0.3">
      <c r="A15" s="20" t="s">
        <v>25</v>
      </c>
      <c r="B15" s="24">
        <v>42451</v>
      </c>
      <c r="C15" s="19" t="s">
        <v>240</v>
      </c>
      <c r="D15" s="25" t="s">
        <v>241</v>
      </c>
      <c r="E15" s="19" t="s">
        <v>10</v>
      </c>
      <c r="F15" s="19" t="s">
        <v>14</v>
      </c>
      <c r="G15" s="18">
        <v>42496</v>
      </c>
      <c r="H15" s="17">
        <v>642978</v>
      </c>
      <c r="I15" s="45"/>
      <c r="J15" s="17">
        <v>642978</v>
      </c>
      <c r="K15" s="42"/>
      <c r="L15" s="42"/>
      <c r="M15" s="42"/>
      <c r="N15" s="15" t="s">
        <v>242</v>
      </c>
      <c r="O15" s="14"/>
    </row>
    <row r="16" spans="1:22" ht="15" customHeight="1" x14ac:dyDescent="0.3">
      <c r="A16" s="20" t="s">
        <v>25</v>
      </c>
      <c r="B16" s="24">
        <v>42304</v>
      </c>
      <c r="C16" s="19" t="s">
        <v>279</v>
      </c>
      <c r="D16" s="25" t="s">
        <v>214</v>
      </c>
      <c r="E16" s="19" t="s">
        <v>10</v>
      </c>
      <c r="F16" s="19"/>
      <c r="G16" s="18">
        <v>42454</v>
      </c>
      <c r="H16" s="17">
        <v>700000</v>
      </c>
      <c r="I16" s="17">
        <v>700000</v>
      </c>
      <c r="J16" s="17"/>
      <c r="K16" s="42"/>
      <c r="L16" s="42"/>
      <c r="M16" s="42"/>
      <c r="N16" s="15" t="s">
        <v>282</v>
      </c>
      <c r="O16" s="14"/>
    </row>
    <row r="17" spans="1:15" ht="15" customHeight="1" x14ac:dyDescent="0.3">
      <c r="A17" s="20" t="s">
        <v>25</v>
      </c>
      <c r="B17" s="24">
        <v>42304</v>
      </c>
      <c r="C17" s="19" t="s">
        <v>280</v>
      </c>
      <c r="D17" s="25" t="s">
        <v>214</v>
      </c>
      <c r="E17" s="19" t="s">
        <v>10</v>
      </c>
      <c r="F17" s="19"/>
      <c r="G17" s="18">
        <v>42454</v>
      </c>
      <c r="H17" s="17">
        <v>700000</v>
      </c>
      <c r="I17" s="17">
        <v>700000</v>
      </c>
      <c r="J17" s="17"/>
      <c r="K17" s="42"/>
      <c r="L17" s="42"/>
      <c r="M17" s="42"/>
      <c r="N17" s="15" t="s">
        <v>281</v>
      </c>
      <c r="O17" s="14"/>
    </row>
    <row r="18" spans="1:15" ht="15" customHeight="1" x14ac:dyDescent="0.3">
      <c r="A18" s="20" t="s">
        <v>25</v>
      </c>
      <c r="B18" s="24">
        <v>42304</v>
      </c>
      <c r="C18" s="19" t="s">
        <v>213</v>
      </c>
      <c r="D18" s="25" t="s">
        <v>214</v>
      </c>
      <c r="E18" s="19" t="s">
        <v>10</v>
      </c>
      <c r="F18" s="19"/>
      <c r="G18" s="18">
        <v>42454</v>
      </c>
      <c r="H18" s="17">
        <v>700000</v>
      </c>
      <c r="I18" s="17">
        <v>700000</v>
      </c>
      <c r="J18" s="17"/>
      <c r="K18" s="42"/>
      <c r="L18" s="42"/>
      <c r="M18" s="42"/>
      <c r="N18" s="15" t="s">
        <v>215</v>
      </c>
      <c r="O18" s="44"/>
    </row>
    <row r="19" spans="1:15" ht="15" customHeight="1" x14ac:dyDescent="0.3">
      <c r="A19" s="20" t="s">
        <v>25</v>
      </c>
      <c r="B19" s="24">
        <v>42206</v>
      </c>
      <c r="C19" s="19" t="s">
        <v>131</v>
      </c>
      <c r="D19" s="25" t="s">
        <v>132</v>
      </c>
      <c r="E19" s="19" t="s">
        <v>62</v>
      </c>
      <c r="F19" s="19"/>
      <c r="G19" s="56">
        <v>42360</v>
      </c>
      <c r="H19" s="17">
        <v>709647</v>
      </c>
      <c r="I19" s="17">
        <v>709647</v>
      </c>
      <c r="J19" s="17"/>
      <c r="K19" s="17"/>
      <c r="L19" s="17"/>
      <c r="M19" s="42"/>
      <c r="N19" s="15" t="s">
        <v>144</v>
      </c>
      <c r="O19" s="44"/>
    </row>
    <row r="20" spans="1:15" ht="15" customHeight="1" x14ac:dyDescent="0.3">
      <c r="A20" s="20" t="s">
        <v>25</v>
      </c>
      <c r="B20" s="24">
        <v>42332</v>
      </c>
      <c r="C20" s="19" t="s">
        <v>152</v>
      </c>
      <c r="D20" s="25" t="s">
        <v>153</v>
      </c>
      <c r="E20" s="19" t="s">
        <v>10</v>
      </c>
      <c r="F20" s="19" t="s">
        <v>14</v>
      </c>
      <c r="G20" s="18">
        <v>42405</v>
      </c>
      <c r="H20" s="17">
        <v>858369</v>
      </c>
      <c r="I20" s="45"/>
      <c r="J20" s="17">
        <v>858369</v>
      </c>
      <c r="K20" s="42"/>
      <c r="L20" s="42"/>
      <c r="M20" s="42"/>
      <c r="N20" s="15" t="s">
        <v>167</v>
      </c>
      <c r="O20" s="44"/>
    </row>
    <row r="21" spans="1:15" ht="15" customHeight="1" x14ac:dyDescent="0.3">
      <c r="A21" s="20" t="s">
        <v>25</v>
      </c>
      <c r="B21" s="24">
        <v>42472</v>
      </c>
      <c r="C21" s="19" t="s">
        <v>262</v>
      </c>
      <c r="D21" s="25" t="s">
        <v>263</v>
      </c>
      <c r="E21" s="19" t="s">
        <v>10</v>
      </c>
      <c r="F21" s="19"/>
      <c r="G21" s="18">
        <v>42541</v>
      </c>
      <c r="H21" s="17">
        <v>895243</v>
      </c>
      <c r="I21" s="45"/>
      <c r="J21" s="17">
        <v>895243</v>
      </c>
      <c r="K21" s="42"/>
      <c r="L21" s="42"/>
      <c r="M21" s="42"/>
      <c r="N21" s="61" t="s">
        <v>268</v>
      </c>
      <c r="O21" s="44"/>
    </row>
    <row r="22" spans="1:15" ht="27" customHeight="1" x14ac:dyDescent="0.3">
      <c r="A22" s="20" t="s">
        <v>25</v>
      </c>
      <c r="B22" s="24">
        <v>42143</v>
      </c>
      <c r="C22" s="19" t="s">
        <v>104</v>
      </c>
      <c r="D22" s="25" t="s">
        <v>103</v>
      </c>
      <c r="E22" s="19" t="s">
        <v>19</v>
      </c>
      <c r="F22" s="19" t="s">
        <v>18</v>
      </c>
      <c r="G22" s="18">
        <v>42192</v>
      </c>
      <c r="H22" s="17">
        <v>903000</v>
      </c>
      <c r="I22" s="45"/>
      <c r="J22" s="17">
        <v>903000</v>
      </c>
      <c r="K22" s="17"/>
      <c r="L22" s="42"/>
      <c r="M22" s="42"/>
      <c r="N22" s="15" t="s">
        <v>102</v>
      </c>
      <c r="O22" s="44"/>
    </row>
    <row r="23" spans="1:15" ht="27" customHeight="1" x14ac:dyDescent="0.3">
      <c r="A23" s="20" t="s">
        <v>25</v>
      </c>
      <c r="B23" s="24">
        <v>42486</v>
      </c>
      <c r="C23" s="19" t="s">
        <v>266</v>
      </c>
      <c r="D23" s="25" t="s">
        <v>267</v>
      </c>
      <c r="E23" s="19" t="s">
        <v>10</v>
      </c>
      <c r="F23" s="19" t="s">
        <v>14</v>
      </c>
      <c r="G23" s="18">
        <v>42541</v>
      </c>
      <c r="H23" s="17">
        <v>911800</v>
      </c>
      <c r="I23" s="45"/>
      <c r="J23" s="17">
        <v>911800</v>
      </c>
      <c r="K23" s="42"/>
      <c r="L23" s="42"/>
      <c r="M23" s="42"/>
      <c r="N23" s="61" t="s">
        <v>270</v>
      </c>
      <c r="O23" s="44"/>
    </row>
    <row r="24" spans="1:15" ht="15" customHeight="1" x14ac:dyDescent="0.3">
      <c r="A24" s="20" t="s">
        <v>25</v>
      </c>
      <c r="B24" s="24">
        <v>42339</v>
      </c>
      <c r="C24" s="19" t="s">
        <v>154</v>
      </c>
      <c r="D24" s="25" t="s">
        <v>155</v>
      </c>
      <c r="E24" s="19" t="s">
        <v>10</v>
      </c>
      <c r="F24" s="19" t="s">
        <v>14</v>
      </c>
      <c r="G24" s="18">
        <v>42405</v>
      </c>
      <c r="H24" s="17">
        <v>1039416</v>
      </c>
      <c r="I24" s="45"/>
      <c r="J24" s="17">
        <v>1039416</v>
      </c>
      <c r="K24" s="42"/>
      <c r="L24" s="42"/>
      <c r="M24" s="42"/>
      <c r="N24" s="15" t="s">
        <v>168</v>
      </c>
      <c r="O24" s="44"/>
    </row>
    <row r="25" spans="1:15" ht="15" customHeight="1" x14ac:dyDescent="0.3">
      <c r="A25" s="20" t="s">
        <v>25</v>
      </c>
      <c r="B25" s="24">
        <v>42115</v>
      </c>
      <c r="C25" s="19" t="s">
        <v>101</v>
      </c>
      <c r="D25" s="25" t="s">
        <v>100</v>
      </c>
      <c r="E25" s="19" t="s">
        <v>10</v>
      </c>
      <c r="F25" s="19"/>
      <c r="G25" s="18">
        <v>42278</v>
      </c>
      <c r="H25" s="17">
        <v>1098580</v>
      </c>
      <c r="I25" s="17">
        <v>1098580</v>
      </c>
      <c r="J25" s="17"/>
      <c r="K25" s="42"/>
      <c r="L25" s="42"/>
      <c r="M25" s="42"/>
      <c r="N25" s="15" t="s">
        <v>99</v>
      </c>
      <c r="O25" s="44"/>
    </row>
    <row r="26" spans="1:15" ht="15" customHeight="1" x14ac:dyDescent="0.3">
      <c r="A26" s="20" t="s">
        <v>25</v>
      </c>
      <c r="B26" s="24">
        <v>42381</v>
      </c>
      <c r="C26" s="19" t="s">
        <v>160</v>
      </c>
      <c r="D26" s="25" t="s">
        <v>161</v>
      </c>
      <c r="E26" s="19" t="s">
        <v>10</v>
      </c>
      <c r="F26" s="19" t="s">
        <v>14</v>
      </c>
      <c r="G26" s="18">
        <v>42422</v>
      </c>
      <c r="H26" s="17">
        <v>1331500</v>
      </c>
      <c r="I26" s="45"/>
      <c r="J26" s="17">
        <v>1331500</v>
      </c>
      <c r="K26" s="42"/>
      <c r="L26" s="42"/>
      <c r="M26" s="42"/>
      <c r="N26" s="15" t="s">
        <v>171</v>
      </c>
      <c r="O26" s="44"/>
    </row>
    <row r="27" spans="1:15" ht="15" customHeight="1" x14ac:dyDescent="0.3">
      <c r="A27" s="20" t="s">
        <v>25</v>
      </c>
      <c r="B27" s="24">
        <v>42164</v>
      </c>
      <c r="C27" s="19" t="s">
        <v>98</v>
      </c>
      <c r="D27" s="25" t="s">
        <v>97</v>
      </c>
      <c r="E27" s="19" t="s">
        <v>58</v>
      </c>
      <c r="F27" s="19" t="s">
        <v>18</v>
      </c>
      <c r="G27" s="18">
        <v>42264</v>
      </c>
      <c r="H27" s="17">
        <v>1384712</v>
      </c>
      <c r="I27" s="45"/>
      <c r="J27" s="17">
        <v>1384712</v>
      </c>
      <c r="K27" s="17"/>
      <c r="L27" s="42"/>
      <c r="M27" s="42"/>
      <c r="N27" s="15" t="s">
        <v>96</v>
      </c>
      <c r="O27" s="44"/>
    </row>
    <row r="28" spans="1:15" ht="15" customHeight="1" x14ac:dyDescent="0.3">
      <c r="A28" s="20" t="s">
        <v>25</v>
      </c>
      <c r="B28" s="24">
        <v>42178</v>
      </c>
      <c r="C28" s="19" t="s">
        <v>95</v>
      </c>
      <c r="D28" s="25" t="s">
        <v>94</v>
      </c>
      <c r="E28" s="19" t="s">
        <v>62</v>
      </c>
      <c r="F28" s="19" t="s">
        <v>14</v>
      </c>
      <c r="G28" s="18">
        <v>42262</v>
      </c>
      <c r="H28" s="17">
        <v>1423770</v>
      </c>
      <c r="I28" s="45"/>
      <c r="J28" s="17"/>
      <c r="K28" s="42"/>
      <c r="L28" s="17">
        <v>1423770</v>
      </c>
      <c r="M28" s="42"/>
      <c r="N28" s="15" t="s">
        <v>93</v>
      </c>
      <c r="O28" s="44"/>
    </row>
    <row r="29" spans="1:15" ht="15" customHeight="1" x14ac:dyDescent="0.3">
      <c r="A29" s="20" t="s">
        <v>25</v>
      </c>
      <c r="B29" s="24">
        <v>42318</v>
      </c>
      <c r="C29" s="19" t="s">
        <v>150</v>
      </c>
      <c r="D29" s="25" t="s">
        <v>151</v>
      </c>
      <c r="E29" s="19" t="s">
        <v>10</v>
      </c>
      <c r="F29" s="19" t="s">
        <v>14</v>
      </c>
      <c r="G29" s="56">
        <v>42397</v>
      </c>
      <c r="H29" s="17">
        <v>1546183</v>
      </c>
      <c r="I29" s="45"/>
      <c r="J29" s="17"/>
      <c r="K29" s="42"/>
      <c r="L29" s="17">
        <v>1546183</v>
      </c>
      <c r="M29" s="42"/>
      <c r="N29" s="15" t="s">
        <v>166</v>
      </c>
      <c r="O29" s="44"/>
    </row>
    <row r="30" spans="1:15" ht="15" customHeight="1" x14ac:dyDescent="0.3">
      <c r="A30" s="20" t="s">
        <v>25</v>
      </c>
      <c r="B30" s="24">
        <v>42409</v>
      </c>
      <c r="C30" s="19" t="s">
        <v>225</v>
      </c>
      <c r="D30" s="25" t="s">
        <v>226</v>
      </c>
      <c r="E30" s="19" t="s">
        <v>19</v>
      </c>
      <c r="F30" s="19" t="s">
        <v>18</v>
      </c>
      <c r="G30" s="18">
        <v>42464</v>
      </c>
      <c r="H30" s="17">
        <v>1590789</v>
      </c>
      <c r="I30" s="45"/>
      <c r="J30" s="17">
        <v>1590789</v>
      </c>
      <c r="K30" s="42"/>
      <c r="L30" s="42"/>
      <c r="M30" s="42"/>
      <c r="N30" s="15" t="s">
        <v>227</v>
      </c>
      <c r="O30" s="44"/>
    </row>
    <row r="31" spans="1:15" ht="15" customHeight="1" x14ac:dyDescent="0.3">
      <c r="A31" s="20" t="s">
        <v>25</v>
      </c>
      <c r="B31" s="24">
        <v>41964</v>
      </c>
      <c r="C31" s="19" t="s">
        <v>92</v>
      </c>
      <c r="D31" s="25" t="s">
        <v>89</v>
      </c>
      <c r="E31" s="19" t="s">
        <v>58</v>
      </c>
      <c r="F31" s="19" t="s">
        <v>18</v>
      </c>
      <c r="G31" s="18">
        <v>42263</v>
      </c>
      <c r="H31" s="17">
        <v>2000000</v>
      </c>
      <c r="I31" s="17">
        <v>2000000</v>
      </c>
      <c r="J31" s="45"/>
      <c r="K31" s="47"/>
      <c r="L31" s="46"/>
      <c r="M31" s="46"/>
      <c r="N31" s="15" t="s">
        <v>91</v>
      </c>
      <c r="O31" s="44"/>
    </row>
    <row r="32" spans="1:15" ht="15" customHeight="1" x14ac:dyDescent="0.3">
      <c r="A32" s="20" t="s">
        <v>25</v>
      </c>
      <c r="B32" s="24">
        <v>41964</v>
      </c>
      <c r="C32" s="19" t="s">
        <v>90</v>
      </c>
      <c r="D32" s="25" t="s">
        <v>89</v>
      </c>
      <c r="E32" s="19" t="s">
        <v>58</v>
      </c>
      <c r="F32" s="19" t="s">
        <v>18</v>
      </c>
      <c r="G32" s="18">
        <v>42263</v>
      </c>
      <c r="H32" s="17">
        <v>2000000</v>
      </c>
      <c r="I32" s="17">
        <v>2000000</v>
      </c>
      <c r="J32" s="17"/>
      <c r="K32" s="42"/>
      <c r="L32" s="42"/>
      <c r="M32" s="42"/>
      <c r="N32" s="15" t="s">
        <v>88</v>
      </c>
      <c r="O32" s="44"/>
    </row>
    <row r="33" spans="1:15" ht="27" customHeight="1" x14ac:dyDescent="0.3">
      <c r="A33" s="20" t="s">
        <v>25</v>
      </c>
      <c r="B33" s="24">
        <v>42313</v>
      </c>
      <c r="C33" s="19" t="s">
        <v>129</v>
      </c>
      <c r="D33" s="25" t="s">
        <v>130</v>
      </c>
      <c r="E33" s="19" t="s">
        <v>10</v>
      </c>
      <c r="F33" s="19"/>
      <c r="G33" s="56">
        <v>42354</v>
      </c>
      <c r="H33" s="17">
        <v>2184000</v>
      </c>
      <c r="I33" s="45"/>
      <c r="J33" s="17"/>
      <c r="K33" s="17"/>
      <c r="L33" s="17">
        <v>2184000</v>
      </c>
      <c r="M33" s="42"/>
      <c r="N33" s="15" t="s">
        <v>143</v>
      </c>
      <c r="O33" s="44"/>
    </row>
    <row r="34" spans="1:15" ht="15" customHeight="1" x14ac:dyDescent="0.3">
      <c r="A34" s="20" t="s">
        <v>25</v>
      </c>
      <c r="B34" s="24">
        <v>42248</v>
      </c>
      <c r="C34" s="19" t="s">
        <v>158</v>
      </c>
      <c r="D34" s="25" t="s">
        <v>159</v>
      </c>
      <c r="E34" s="19" t="s">
        <v>10</v>
      </c>
      <c r="F34" s="19" t="s">
        <v>14</v>
      </c>
      <c r="G34" s="18">
        <v>42410</v>
      </c>
      <c r="H34" s="17">
        <v>2399850</v>
      </c>
      <c r="I34" s="17">
        <v>2399850</v>
      </c>
      <c r="J34" s="17"/>
      <c r="K34" s="42"/>
      <c r="L34" s="42"/>
      <c r="M34" s="42"/>
      <c r="N34" s="15" t="s">
        <v>170</v>
      </c>
      <c r="O34" s="44"/>
    </row>
    <row r="35" spans="1:15" ht="15" customHeight="1" x14ac:dyDescent="0.3">
      <c r="A35" s="20" t="s">
        <v>25</v>
      </c>
      <c r="B35" s="24">
        <v>42444</v>
      </c>
      <c r="C35" s="19" t="s">
        <v>230</v>
      </c>
      <c r="D35" s="25" t="s">
        <v>231</v>
      </c>
      <c r="E35" s="19" t="s">
        <v>10</v>
      </c>
      <c r="F35" s="19" t="s">
        <v>14</v>
      </c>
      <c r="G35" s="18">
        <v>42478</v>
      </c>
      <c r="H35" s="17">
        <v>2932000</v>
      </c>
      <c r="I35" s="45"/>
      <c r="J35" s="17">
        <v>2932000</v>
      </c>
      <c r="K35" s="42"/>
      <c r="L35" s="42"/>
      <c r="M35" s="42"/>
      <c r="N35" s="15" t="s">
        <v>237</v>
      </c>
      <c r="O35" s="44"/>
    </row>
    <row r="36" spans="1:15" ht="15" customHeight="1" x14ac:dyDescent="0.3">
      <c r="A36" s="20" t="s">
        <v>25</v>
      </c>
      <c r="B36" s="24">
        <v>42192</v>
      </c>
      <c r="C36" s="19" t="s">
        <v>87</v>
      </c>
      <c r="D36" s="25" t="s">
        <v>86</v>
      </c>
      <c r="E36" s="19" t="s">
        <v>19</v>
      </c>
      <c r="F36" s="19" t="s">
        <v>18</v>
      </c>
      <c r="G36" s="18">
        <v>42276</v>
      </c>
      <c r="H36" s="17">
        <v>2979000</v>
      </c>
      <c r="I36" s="17"/>
      <c r="J36" s="17">
        <v>2979000</v>
      </c>
      <c r="K36" s="42"/>
      <c r="L36" s="42"/>
      <c r="M36" s="42"/>
      <c r="N36" s="15" t="s">
        <v>85</v>
      </c>
      <c r="O36" s="44"/>
    </row>
    <row r="37" spans="1:15" ht="15" customHeight="1" x14ac:dyDescent="0.3">
      <c r="A37" s="20" t="s">
        <v>25</v>
      </c>
      <c r="B37" s="24">
        <v>41933</v>
      </c>
      <c r="C37" s="19" t="s">
        <v>84</v>
      </c>
      <c r="D37" s="25" t="s">
        <v>81</v>
      </c>
      <c r="E37" s="19" t="s">
        <v>19</v>
      </c>
      <c r="F37" s="19" t="s">
        <v>18</v>
      </c>
      <c r="G37" s="18">
        <v>42201</v>
      </c>
      <c r="H37" s="17">
        <v>3000000</v>
      </c>
      <c r="I37" s="17">
        <v>3000000</v>
      </c>
      <c r="J37" s="17"/>
      <c r="K37" s="42"/>
      <c r="L37" s="42"/>
      <c r="M37" s="42"/>
      <c r="N37" s="15" t="s">
        <v>83</v>
      </c>
      <c r="O37" s="44"/>
    </row>
    <row r="38" spans="1:15" ht="15" customHeight="1" x14ac:dyDescent="0.3">
      <c r="A38" s="20" t="s">
        <v>25</v>
      </c>
      <c r="B38" s="24">
        <v>41933</v>
      </c>
      <c r="C38" s="19" t="s">
        <v>82</v>
      </c>
      <c r="D38" s="25" t="s">
        <v>81</v>
      </c>
      <c r="E38" s="19" t="s">
        <v>19</v>
      </c>
      <c r="F38" s="19" t="s">
        <v>18</v>
      </c>
      <c r="G38" s="18">
        <v>42201</v>
      </c>
      <c r="H38" s="17">
        <v>3000000</v>
      </c>
      <c r="I38" s="17">
        <v>3000000</v>
      </c>
      <c r="J38" s="17"/>
      <c r="K38" s="42"/>
      <c r="L38" s="42"/>
      <c r="M38" s="42"/>
      <c r="N38" s="15" t="s">
        <v>80</v>
      </c>
      <c r="O38" s="44"/>
    </row>
    <row r="39" spans="1:15" ht="15" customHeight="1" x14ac:dyDescent="0.3">
      <c r="A39" s="20" t="s">
        <v>25</v>
      </c>
      <c r="B39" s="24">
        <v>41947</v>
      </c>
      <c r="C39" s="19" t="s">
        <v>79</v>
      </c>
      <c r="D39" s="25" t="s">
        <v>78</v>
      </c>
      <c r="E39" s="19" t="s">
        <v>10</v>
      </c>
      <c r="F39" s="19" t="s">
        <v>14</v>
      </c>
      <c r="G39" s="18">
        <v>42202</v>
      </c>
      <c r="H39" s="17">
        <v>5251611</v>
      </c>
      <c r="I39" s="17">
        <v>5251611</v>
      </c>
      <c r="J39" s="17"/>
      <c r="K39" s="17"/>
      <c r="L39" s="42"/>
      <c r="M39" s="42"/>
      <c r="N39" s="15" t="s">
        <v>77</v>
      </c>
      <c r="O39" s="44"/>
    </row>
    <row r="40" spans="1:15" ht="15" customHeight="1" x14ac:dyDescent="0.3">
      <c r="A40" s="20" t="s">
        <v>25</v>
      </c>
      <c r="B40" s="24">
        <v>42178</v>
      </c>
      <c r="C40" s="19" t="s">
        <v>125</v>
      </c>
      <c r="D40" s="25" t="s">
        <v>126</v>
      </c>
      <c r="E40" s="19" t="s">
        <v>19</v>
      </c>
      <c r="F40" s="19" t="s">
        <v>18</v>
      </c>
      <c r="G40" s="56">
        <v>42347</v>
      </c>
      <c r="H40" s="17">
        <v>6000000</v>
      </c>
      <c r="I40" s="17">
        <v>6000000</v>
      </c>
      <c r="J40" s="17"/>
      <c r="K40" s="17"/>
      <c r="L40" s="17"/>
      <c r="M40" s="42"/>
      <c r="N40" s="15" t="s">
        <v>140</v>
      </c>
      <c r="O40" s="44"/>
    </row>
    <row r="41" spans="1:15" ht="15" customHeight="1" x14ac:dyDescent="0.3">
      <c r="A41" s="20" t="s">
        <v>25</v>
      </c>
      <c r="B41" s="24">
        <v>42178</v>
      </c>
      <c r="C41" s="19" t="s">
        <v>127</v>
      </c>
      <c r="D41" s="25" t="s">
        <v>126</v>
      </c>
      <c r="E41" s="19" t="s">
        <v>19</v>
      </c>
      <c r="F41" s="19" t="s">
        <v>18</v>
      </c>
      <c r="G41" s="56">
        <v>42347</v>
      </c>
      <c r="H41" s="17">
        <v>6000000</v>
      </c>
      <c r="I41" s="17">
        <v>6000000</v>
      </c>
      <c r="J41" s="17"/>
      <c r="K41" s="17"/>
      <c r="L41" s="17"/>
      <c r="M41" s="42"/>
      <c r="N41" s="15" t="s">
        <v>141</v>
      </c>
      <c r="O41" s="44"/>
    </row>
    <row r="42" spans="1:15" ht="15" customHeight="1" x14ac:dyDescent="0.3">
      <c r="A42" s="20" t="s">
        <v>25</v>
      </c>
      <c r="B42" s="24">
        <v>42178</v>
      </c>
      <c r="C42" s="19" t="s">
        <v>128</v>
      </c>
      <c r="D42" s="25" t="s">
        <v>126</v>
      </c>
      <c r="E42" s="19" t="s">
        <v>19</v>
      </c>
      <c r="F42" s="19" t="s">
        <v>18</v>
      </c>
      <c r="G42" s="56">
        <v>42347</v>
      </c>
      <c r="H42" s="17">
        <v>6000000</v>
      </c>
      <c r="I42" s="17">
        <v>6000000</v>
      </c>
      <c r="J42" s="17"/>
      <c r="K42" s="17"/>
      <c r="L42" s="17"/>
      <c r="M42" s="42"/>
      <c r="N42" s="15" t="s">
        <v>142</v>
      </c>
      <c r="O42" s="44"/>
    </row>
    <row r="43" spans="1:15" ht="15" customHeight="1" x14ac:dyDescent="0.3">
      <c r="A43" s="20" t="s">
        <v>25</v>
      </c>
      <c r="B43" s="24">
        <v>42346</v>
      </c>
      <c r="C43" s="19" t="s">
        <v>156</v>
      </c>
      <c r="D43" s="25" t="s">
        <v>157</v>
      </c>
      <c r="E43" s="19" t="s">
        <v>19</v>
      </c>
      <c r="F43" s="19" t="s">
        <v>18</v>
      </c>
      <c r="G43" s="18">
        <v>42408</v>
      </c>
      <c r="H43" s="17">
        <v>7040757</v>
      </c>
      <c r="I43" s="45"/>
      <c r="J43" s="17">
        <v>7040757</v>
      </c>
      <c r="K43" s="42"/>
      <c r="L43" s="42"/>
      <c r="M43" s="42"/>
      <c r="N43" s="15" t="s">
        <v>169</v>
      </c>
      <c r="O43" s="44"/>
    </row>
    <row r="44" spans="1:15" ht="15" customHeight="1" x14ac:dyDescent="0.3">
      <c r="A44" s="20" t="s">
        <v>25</v>
      </c>
      <c r="B44" s="24">
        <v>42437</v>
      </c>
      <c r="C44" s="19" t="s">
        <v>234</v>
      </c>
      <c r="D44" s="25" t="s">
        <v>235</v>
      </c>
      <c r="E44" s="19" t="s">
        <v>19</v>
      </c>
      <c r="F44" s="19" t="s">
        <v>18</v>
      </c>
      <c r="G44" s="18">
        <v>42482</v>
      </c>
      <c r="H44" s="17">
        <v>7628400</v>
      </c>
      <c r="I44" s="45"/>
      <c r="J44" s="17">
        <v>7628400</v>
      </c>
      <c r="K44" s="42"/>
      <c r="L44" s="42"/>
      <c r="M44" s="42"/>
      <c r="N44" s="15" t="s">
        <v>239</v>
      </c>
      <c r="O44" s="44"/>
    </row>
    <row r="45" spans="1:15" ht="15" customHeight="1" x14ac:dyDescent="0.3">
      <c r="A45" s="20" t="s">
        <v>25</v>
      </c>
      <c r="B45" s="24">
        <v>42297</v>
      </c>
      <c r="C45" s="19" t="s">
        <v>179</v>
      </c>
      <c r="D45" s="25" t="s">
        <v>180</v>
      </c>
      <c r="E45" s="19" t="s">
        <v>10</v>
      </c>
      <c r="F45" s="19"/>
      <c r="G45" s="18">
        <v>42352</v>
      </c>
      <c r="H45" s="17">
        <v>8762000</v>
      </c>
      <c r="I45" s="45"/>
      <c r="J45" s="17">
        <v>8762000</v>
      </c>
      <c r="K45" s="42"/>
      <c r="L45" s="42"/>
      <c r="M45" s="42"/>
      <c r="N45" s="15" t="s">
        <v>181</v>
      </c>
      <c r="O45" s="44"/>
    </row>
    <row r="46" spans="1:15" ht="15" customHeight="1" x14ac:dyDescent="0.3">
      <c r="A46" s="20" t="s">
        <v>25</v>
      </c>
      <c r="B46" s="24">
        <v>42213</v>
      </c>
      <c r="C46" s="19" t="s">
        <v>119</v>
      </c>
      <c r="D46" s="25" t="s">
        <v>120</v>
      </c>
      <c r="E46" s="19" t="s">
        <v>19</v>
      </c>
      <c r="F46" s="19" t="s">
        <v>18</v>
      </c>
      <c r="G46" s="18">
        <v>42339</v>
      </c>
      <c r="H46" s="17">
        <v>12958770</v>
      </c>
      <c r="I46" s="45"/>
      <c r="J46" s="17">
        <v>12958770</v>
      </c>
      <c r="K46" s="17"/>
      <c r="L46" s="17"/>
      <c r="M46" s="42"/>
      <c r="N46" s="15" t="s">
        <v>137</v>
      </c>
      <c r="O46" s="44"/>
    </row>
    <row r="47" spans="1:15" ht="15" customHeight="1" x14ac:dyDescent="0.3">
      <c r="A47" s="20" t="s">
        <v>25</v>
      </c>
      <c r="B47" s="24">
        <v>42171</v>
      </c>
      <c r="C47" s="19" t="s">
        <v>148</v>
      </c>
      <c r="D47" s="25" t="s">
        <v>149</v>
      </c>
      <c r="E47" s="19" t="s">
        <v>58</v>
      </c>
      <c r="F47" s="19" t="s">
        <v>18</v>
      </c>
      <c r="G47" s="56">
        <v>42382</v>
      </c>
      <c r="H47" s="17">
        <v>13695196</v>
      </c>
      <c r="I47" s="45"/>
      <c r="J47" s="17"/>
      <c r="K47" s="42"/>
      <c r="L47" s="17">
        <v>13695196</v>
      </c>
      <c r="M47" s="42"/>
      <c r="N47" s="15" t="s">
        <v>165</v>
      </c>
      <c r="O47" s="44"/>
    </row>
    <row r="48" spans="1:15" ht="15" customHeight="1" x14ac:dyDescent="0.3">
      <c r="A48" s="20" t="s">
        <v>25</v>
      </c>
      <c r="B48" s="24">
        <v>42192</v>
      </c>
      <c r="C48" s="19" t="s">
        <v>70</v>
      </c>
      <c r="D48" s="25" t="s">
        <v>69</v>
      </c>
      <c r="E48" s="19" t="s">
        <v>19</v>
      </c>
      <c r="F48" s="19" t="s">
        <v>18</v>
      </c>
      <c r="G48" s="18">
        <v>42298</v>
      </c>
      <c r="H48" s="17">
        <v>15000000</v>
      </c>
      <c r="I48" s="17">
        <v>15000000</v>
      </c>
      <c r="J48" s="17"/>
      <c r="K48" s="42"/>
      <c r="L48" s="42"/>
      <c r="M48" s="42"/>
      <c r="N48" s="15" t="s">
        <v>68</v>
      </c>
      <c r="O48" s="44"/>
    </row>
    <row r="49" spans="1:15" ht="15" customHeight="1" x14ac:dyDescent="0.3">
      <c r="A49" s="20" t="s">
        <v>25</v>
      </c>
      <c r="B49" s="24">
        <v>42101</v>
      </c>
      <c r="C49" s="19" t="s">
        <v>76</v>
      </c>
      <c r="D49" s="25" t="s">
        <v>75</v>
      </c>
      <c r="E49" s="19" t="s">
        <v>19</v>
      </c>
      <c r="F49" s="19" t="s">
        <v>18</v>
      </c>
      <c r="G49" s="18">
        <v>42300</v>
      </c>
      <c r="H49" s="17">
        <v>15000000</v>
      </c>
      <c r="I49" s="17">
        <v>15000000</v>
      </c>
      <c r="J49" s="17"/>
      <c r="K49" s="42"/>
      <c r="L49" s="42"/>
      <c r="M49" s="42"/>
      <c r="N49" s="15" t="s">
        <v>74</v>
      </c>
      <c r="O49" s="44"/>
    </row>
    <row r="50" spans="1:15" ht="15" customHeight="1" x14ac:dyDescent="0.3">
      <c r="A50" s="20" t="s">
        <v>25</v>
      </c>
      <c r="B50" s="24">
        <v>42101</v>
      </c>
      <c r="C50" s="19" t="s">
        <v>73</v>
      </c>
      <c r="D50" s="25" t="s">
        <v>72</v>
      </c>
      <c r="E50" s="19" t="s">
        <v>19</v>
      </c>
      <c r="F50" s="19" t="s">
        <v>18</v>
      </c>
      <c r="G50" s="18">
        <v>42305</v>
      </c>
      <c r="H50" s="17">
        <v>15000000</v>
      </c>
      <c r="I50" s="17">
        <v>15000000</v>
      </c>
      <c r="J50" s="17"/>
      <c r="K50" s="42"/>
      <c r="L50" s="42"/>
      <c r="M50" s="42"/>
      <c r="N50" s="15" t="s">
        <v>71</v>
      </c>
      <c r="O50" s="44"/>
    </row>
    <row r="51" spans="1:15" ht="15" customHeight="1" x14ac:dyDescent="0.3">
      <c r="A51" s="20" t="s">
        <v>25</v>
      </c>
      <c r="B51" s="24">
        <v>42101</v>
      </c>
      <c r="C51" s="19" t="s">
        <v>67</v>
      </c>
      <c r="D51" s="25" t="s">
        <v>66</v>
      </c>
      <c r="E51" s="19" t="s">
        <v>19</v>
      </c>
      <c r="F51" s="19" t="s">
        <v>18</v>
      </c>
      <c r="G51" s="18">
        <v>42328</v>
      </c>
      <c r="H51" s="17">
        <v>15000000</v>
      </c>
      <c r="I51" s="17">
        <v>15000000</v>
      </c>
      <c r="J51" s="17"/>
      <c r="K51" s="42"/>
      <c r="L51" s="42"/>
      <c r="M51" s="42"/>
      <c r="N51" s="15" t="s">
        <v>65</v>
      </c>
      <c r="O51" s="44"/>
    </row>
    <row r="52" spans="1:15" ht="15" customHeight="1" x14ac:dyDescent="0.3">
      <c r="A52" s="20" t="s">
        <v>25</v>
      </c>
      <c r="B52" s="24">
        <v>42101</v>
      </c>
      <c r="C52" s="19" t="s">
        <v>121</v>
      </c>
      <c r="D52" s="25" t="s">
        <v>122</v>
      </c>
      <c r="E52" s="19" t="s">
        <v>19</v>
      </c>
      <c r="F52" s="19" t="s">
        <v>18</v>
      </c>
      <c r="G52" s="18">
        <v>42342</v>
      </c>
      <c r="H52" s="17">
        <v>15000000</v>
      </c>
      <c r="I52" s="17">
        <v>15000000</v>
      </c>
      <c r="J52" s="17"/>
      <c r="K52" s="17"/>
      <c r="L52" s="17"/>
      <c r="M52" s="42"/>
      <c r="N52" s="15" t="s">
        <v>138</v>
      </c>
      <c r="O52" s="44"/>
    </row>
    <row r="53" spans="1:15" ht="15" customHeight="1" x14ac:dyDescent="0.3">
      <c r="A53" s="20" t="s">
        <v>25</v>
      </c>
      <c r="B53" s="53">
        <v>42192</v>
      </c>
      <c r="C53" s="54" t="s">
        <v>123</v>
      </c>
      <c r="D53" s="55" t="s">
        <v>124</v>
      </c>
      <c r="E53" s="54" t="s">
        <v>19</v>
      </c>
      <c r="F53" s="54" t="s">
        <v>18</v>
      </c>
      <c r="G53" s="56">
        <v>42345</v>
      </c>
      <c r="H53" s="57">
        <v>15000000</v>
      </c>
      <c r="I53" s="57">
        <v>15000000</v>
      </c>
      <c r="J53" s="17"/>
      <c r="K53" s="17"/>
      <c r="L53" s="17"/>
      <c r="M53" s="42"/>
      <c r="N53" s="58" t="s">
        <v>139</v>
      </c>
      <c r="O53" s="44"/>
    </row>
    <row r="54" spans="1:15" ht="15" customHeight="1" x14ac:dyDescent="0.3">
      <c r="A54" s="20" t="s">
        <v>25</v>
      </c>
      <c r="B54" s="24">
        <v>42129</v>
      </c>
      <c r="C54" s="19" t="s">
        <v>64</v>
      </c>
      <c r="D54" s="25" t="s">
        <v>63</v>
      </c>
      <c r="E54" s="19" t="s">
        <v>62</v>
      </c>
      <c r="F54" s="19" t="s">
        <v>14</v>
      </c>
      <c r="G54" s="18">
        <v>42192</v>
      </c>
      <c r="H54" s="17">
        <v>15699400</v>
      </c>
      <c r="I54" s="45"/>
      <c r="J54" s="17"/>
      <c r="K54" s="17"/>
      <c r="L54" s="17">
        <v>15699400</v>
      </c>
      <c r="M54" s="42"/>
      <c r="N54" s="15" t="s">
        <v>61</v>
      </c>
      <c r="O54" s="44"/>
    </row>
    <row r="55" spans="1:15" ht="15" customHeight="1" x14ac:dyDescent="0.3">
      <c r="A55" s="20" t="s">
        <v>25</v>
      </c>
      <c r="B55" s="24">
        <v>42038</v>
      </c>
      <c r="C55" s="19" t="s">
        <v>60</v>
      </c>
      <c r="D55" s="25" t="s">
        <v>59</v>
      </c>
      <c r="E55" s="19" t="s">
        <v>58</v>
      </c>
      <c r="F55" s="19" t="s">
        <v>18</v>
      </c>
      <c r="G55" s="18">
        <v>42201</v>
      </c>
      <c r="H55" s="17">
        <v>25000000</v>
      </c>
      <c r="I55" s="17">
        <v>25000000</v>
      </c>
      <c r="J55" s="17"/>
      <c r="K55" s="47"/>
      <c r="L55" s="46"/>
      <c r="M55" s="46"/>
      <c r="N55" s="15" t="s">
        <v>57</v>
      </c>
      <c r="O55" s="44"/>
    </row>
    <row r="56" spans="1:15" ht="15" customHeight="1" x14ac:dyDescent="0.3">
      <c r="A56" s="20" t="s">
        <v>25</v>
      </c>
      <c r="B56" s="24">
        <v>42094</v>
      </c>
      <c r="C56" s="19" t="s">
        <v>56</v>
      </c>
      <c r="D56" s="25" t="s">
        <v>55</v>
      </c>
      <c r="E56" s="19" t="s">
        <v>19</v>
      </c>
      <c r="F56" s="19" t="s">
        <v>18</v>
      </c>
      <c r="G56" s="18">
        <v>42240</v>
      </c>
      <c r="H56" s="17">
        <v>98390000</v>
      </c>
      <c r="I56" s="45"/>
      <c r="J56" s="17">
        <v>98390000</v>
      </c>
      <c r="K56" s="42"/>
      <c r="L56" s="42"/>
      <c r="M56" s="42"/>
      <c r="N56" s="15" t="s">
        <v>54</v>
      </c>
      <c r="O56" s="44"/>
    </row>
    <row r="57" spans="1:15" ht="15" customHeight="1" x14ac:dyDescent="0.3">
      <c r="A57" s="20"/>
      <c r="B57" s="24"/>
      <c r="C57" s="19"/>
      <c r="D57" s="25"/>
      <c r="E57" s="43"/>
      <c r="F57" s="43"/>
      <c r="G57" s="43"/>
      <c r="H57" s="43"/>
      <c r="I57" s="27"/>
      <c r="J57" s="42"/>
      <c r="K57" s="17"/>
      <c r="L57" s="42"/>
      <c r="M57" s="42"/>
      <c r="N57" s="41"/>
    </row>
    <row r="58" spans="1:15" ht="15.75" customHeight="1" x14ac:dyDescent="0.3">
      <c r="B58" s="13"/>
      <c r="C58" s="40"/>
      <c r="D58" s="11"/>
      <c r="E58" s="3"/>
      <c r="F58" s="3"/>
      <c r="G58" s="3" t="s">
        <v>8</v>
      </c>
      <c r="H58" s="9">
        <f t="shared" ref="H58:M58" si="0">SUM(H3:H57)</f>
        <v>343056246</v>
      </c>
      <c r="I58" s="9">
        <f t="shared" si="0"/>
        <v>154559688</v>
      </c>
      <c r="J58" s="9">
        <f t="shared" si="0"/>
        <v>153464518</v>
      </c>
      <c r="K58" s="9">
        <f t="shared" si="0"/>
        <v>189491</v>
      </c>
      <c r="L58" s="9">
        <f t="shared" si="0"/>
        <v>34548549</v>
      </c>
      <c r="M58" s="9">
        <f t="shared" si="0"/>
        <v>294000</v>
      </c>
      <c r="N58" s="10"/>
    </row>
    <row r="59" spans="1:15" x14ac:dyDescent="0.3">
      <c r="E59" s="3"/>
      <c r="F59" s="3"/>
      <c r="G59" s="3"/>
      <c r="H59" s="9"/>
      <c r="I59" s="9"/>
      <c r="J59" s="9"/>
      <c r="K59" s="9"/>
      <c r="L59" s="9"/>
      <c r="M59" s="9"/>
    </row>
    <row r="60" spans="1:15" x14ac:dyDescent="0.3">
      <c r="D60" s="5" t="s">
        <v>7</v>
      </c>
      <c r="E60" s="3"/>
      <c r="F60" s="3"/>
      <c r="G60" s="3">
        <f>COUNTIF(A3:A56, "x")</f>
        <v>54</v>
      </c>
      <c r="H60" s="39"/>
    </row>
    <row r="61" spans="1:15" x14ac:dyDescent="0.3">
      <c r="D61" s="5"/>
      <c r="E61" s="3"/>
      <c r="F61" s="3"/>
      <c r="G61" s="3"/>
      <c r="H61" s="39"/>
    </row>
    <row r="62" spans="1:15" x14ac:dyDescent="0.3">
      <c r="D62" s="5" t="s">
        <v>5</v>
      </c>
      <c r="E62" s="3"/>
      <c r="F62" s="3"/>
      <c r="G62" s="3">
        <v>0</v>
      </c>
      <c r="H62" s="38">
        <v>0</v>
      </c>
      <c r="I62" s="9"/>
      <c r="J62" s="9"/>
      <c r="K62" s="9"/>
      <c r="L62" s="9"/>
      <c r="M62" s="9"/>
    </row>
    <row r="63" spans="1:15" x14ac:dyDescent="0.3">
      <c r="D63" s="5" t="s">
        <v>4</v>
      </c>
      <c r="E63" s="3"/>
      <c r="F63" s="3"/>
      <c r="G63" s="3">
        <v>0</v>
      </c>
      <c r="H63" s="38">
        <v>0</v>
      </c>
      <c r="I63" s="9"/>
    </row>
    <row r="64" spans="1:15" x14ac:dyDescent="0.3">
      <c r="D64" s="5" t="s">
        <v>3</v>
      </c>
      <c r="E64" s="3"/>
      <c r="F64" s="3"/>
      <c r="G64" s="3">
        <f>COUNTIF(A3:A4, "x")</f>
        <v>2</v>
      </c>
      <c r="H64" s="38">
        <f xml:space="preserve"> SUM(H3:H4)</f>
        <v>189491</v>
      </c>
      <c r="I64" s="9"/>
    </row>
    <row r="65" spans="4:8" x14ac:dyDescent="0.3">
      <c r="D65" s="5" t="s">
        <v>2</v>
      </c>
      <c r="E65" s="3"/>
      <c r="F65" s="3"/>
      <c r="G65" s="3">
        <f>COUNTIF(A5:A56, "x")-1</f>
        <v>51</v>
      </c>
      <c r="H65" s="38">
        <f xml:space="preserve"> SUM(H5:H56)-294000</f>
        <v>342572755</v>
      </c>
    </row>
    <row r="66" spans="4:8" x14ac:dyDescent="0.3">
      <c r="D66" s="5" t="s">
        <v>1</v>
      </c>
      <c r="E66" s="3"/>
      <c r="F66" s="3"/>
      <c r="G66" s="3">
        <v>1</v>
      </c>
      <c r="H66" s="38">
        <v>294000</v>
      </c>
    </row>
    <row r="67" spans="4:8" x14ac:dyDescent="0.3">
      <c r="D67" s="5"/>
      <c r="E67" s="3"/>
      <c r="F67" s="3"/>
      <c r="G67" s="3"/>
      <c r="H67" s="38"/>
    </row>
    <row r="68" spans="4:8" x14ac:dyDescent="0.3">
      <c r="D68" s="4" t="s">
        <v>0</v>
      </c>
      <c r="E68" s="3"/>
      <c r="F68" s="3"/>
      <c r="G68" s="3">
        <f>SUM(G62:G66)</f>
        <v>54</v>
      </c>
      <c r="H68" s="38">
        <f>SUM(H62:H66)</f>
        <v>343056246</v>
      </c>
    </row>
  </sheetData>
  <sortState ref="B3:N56">
    <sortCondition ref="H3:H56"/>
  </sortState>
  <printOptions horizontalCentered="1"/>
  <pageMargins left="0" right="0.13" top="0.55000000000000004" bottom="0.49" header="0.15" footer="0.3"/>
  <pageSetup scale="60" fitToHeight="0" orientation="landscape" r:id="rId1"/>
  <headerFooter alignWithMargins="0">
    <oddHeader>&amp;CBART PROCUREMENT DEPARTMENT
AWARDED CONTRACTS
FY16&amp;R&amp;D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B1" zoomScaleNormal="100" workbookViewId="0">
      <pane ySplit="1" topLeftCell="A13" activePane="bottomLeft" state="frozen"/>
      <selection activeCell="B1" sqref="B1"/>
      <selection pane="bottomLeft" activeCell="D37" sqref="D37"/>
    </sheetView>
  </sheetViews>
  <sheetFormatPr defaultRowHeight="16.5" x14ac:dyDescent="0.3"/>
  <cols>
    <col min="1" max="1" width="2.5" style="1" hidden="1" customWidth="1"/>
    <col min="2" max="2" width="13.375" style="1" customWidth="1"/>
    <col min="3" max="3" width="11.25" style="1" customWidth="1"/>
    <col min="4" max="4" width="51.75" style="1" bestFit="1" customWidth="1"/>
    <col min="5" max="6" width="7.5" style="1" customWidth="1"/>
    <col min="7" max="7" width="12.5" style="1" bestFit="1" customWidth="1"/>
    <col min="8" max="9" width="14.125" style="1" bestFit="1" customWidth="1"/>
    <col min="10" max="10" width="10.625" style="1" bestFit="1" customWidth="1"/>
    <col min="11" max="11" width="31.75" style="1" customWidth="1"/>
    <col min="12" max="16384" width="9" style="1"/>
  </cols>
  <sheetData>
    <row r="1" spans="1:19" ht="42.75" x14ac:dyDescent="0.3">
      <c r="B1" s="32" t="s">
        <v>53</v>
      </c>
      <c r="C1" s="30" t="s">
        <v>52</v>
      </c>
      <c r="D1" s="29" t="s">
        <v>51</v>
      </c>
      <c r="E1" s="31" t="s">
        <v>50</v>
      </c>
      <c r="F1" s="31" t="s">
        <v>49</v>
      </c>
      <c r="G1" s="30" t="s">
        <v>48</v>
      </c>
      <c r="H1" s="29" t="s">
        <v>47</v>
      </c>
      <c r="I1" s="29" t="s">
        <v>46</v>
      </c>
      <c r="J1" s="28" t="s">
        <v>45</v>
      </c>
      <c r="K1" s="16" t="s">
        <v>44</v>
      </c>
      <c r="L1" s="8"/>
      <c r="M1" s="21"/>
      <c r="N1" s="21"/>
      <c r="O1" s="21"/>
      <c r="P1" s="21"/>
      <c r="Q1" s="21"/>
      <c r="R1" s="21"/>
      <c r="S1" s="21"/>
    </row>
    <row r="2" spans="1:19" x14ac:dyDescent="0.3">
      <c r="A2" s="20"/>
      <c r="B2" s="24">
        <v>42528</v>
      </c>
      <c r="C2" s="19" t="s">
        <v>284</v>
      </c>
      <c r="D2" s="23" t="s">
        <v>285</v>
      </c>
      <c r="E2" s="19" t="s">
        <v>19</v>
      </c>
      <c r="F2" s="19" t="s">
        <v>18</v>
      </c>
      <c r="G2" s="18">
        <v>42558</v>
      </c>
      <c r="H2" s="17">
        <v>2361974</v>
      </c>
      <c r="I2" s="17">
        <v>2361974</v>
      </c>
      <c r="J2" s="17"/>
      <c r="K2" s="15" t="s">
        <v>210</v>
      </c>
      <c r="L2" s="14"/>
      <c r="M2" s="21"/>
      <c r="N2" s="21"/>
      <c r="O2" s="21"/>
      <c r="P2" s="21"/>
      <c r="Q2" s="21"/>
      <c r="R2" s="21"/>
      <c r="S2" s="21"/>
    </row>
    <row r="3" spans="1:19" x14ac:dyDescent="0.3">
      <c r="A3" s="20"/>
      <c r="B3" s="24">
        <v>42549</v>
      </c>
      <c r="C3" s="19" t="s">
        <v>286</v>
      </c>
      <c r="D3" s="23" t="s">
        <v>287</v>
      </c>
      <c r="E3" s="19" t="s">
        <v>10</v>
      </c>
      <c r="F3" s="19" t="s">
        <v>14</v>
      </c>
      <c r="G3" s="18">
        <v>42577</v>
      </c>
      <c r="H3" s="17">
        <v>50160</v>
      </c>
      <c r="I3" s="17">
        <v>50160</v>
      </c>
      <c r="J3" s="17"/>
      <c r="K3" s="15" t="s">
        <v>288</v>
      </c>
      <c r="L3" s="14"/>
      <c r="M3" s="21"/>
      <c r="N3" s="21"/>
      <c r="O3" s="21"/>
      <c r="P3" s="21"/>
      <c r="Q3" s="21"/>
      <c r="R3" s="21"/>
      <c r="S3" s="21"/>
    </row>
    <row r="4" spans="1:19" x14ac:dyDescent="0.3">
      <c r="A4" s="20"/>
      <c r="B4" s="24">
        <v>42535</v>
      </c>
      <c r="C4" s="19" t="s">
        <v>289</v>
      </c>
      <c r="D4" s="23" t="s">
        <v>290</v>
      </c>
      <c r="E4" s="19" t="s">
        <v>19</v>
      </c>
      <c r="F4" s="19" t="s">
        <v>18</v>
      </c>
      <c r="G4" s="18">
        <v>42585</v>
      </c>
      <c r="H4" s="17">
        <v>543446</v>
      </c>
      <c r="I4" s="17">
        <v>543446</v>
      </c>
      <c r="J4" s="17"/>
      <c r="K4" s="15" t="s">
        <v>291</v>
      </c>
      <c r="L4" s="14"/>
      <c r="M4" s="21"/>
      <c r="N4" s="21"/>
      <c r="O4" s="21"/>
      <c r="P4" s="21"/>
      <c r="Q4" s="21"/>
      <c r="R4" s="21"/>
      <c r="S4" s="21"/>
    </row>
    <row r="5" spans="1:19" x14ac:dyDescent="0.3">
      <c r="A5" s="20"/>
      <c r="B5" s="24">
        <v>42584</v>
      </c>
      <c r="C5" s="19" t="s">
        <v>292</v>
      </c>
      <c r="D5" s="23" t="s">
        <v>293</v>
      </c>
      <c r="E5" s="19" t="s">
        <v>19</v>
      </c>
      <c r="F5" s="19" t="s">
        <v>18</v>
      </c>
      <c r="G5" s="18">
        <v>42598</v>
      </c>
      <c r="H5" s="17">
        <v>1273704</v>
      </c>
      <c r="I5" s="17">
        <v>1273704</v>
      </c>
      <c r="J5" s="17"/>
      <c r="K5" s="15" t="s">
        <v>296</v>
      </c>
      <c r="L5" s="14"/>
      <c r="M5" s="21"/>
      <c r="N5" s="21"/>
      <c r="O5" s="21"/>
      <c r="P5" s="21"/>
      <c r="Q5" s="21"/>
      <c r="R5" s="21"/>
      <c r="S5" s="21"/>
    </row>
    <row r="6" spans="1:19" x14ac:dyDescent="0.3">
      <c r="A6" s="20"/>
      <c r="B6" s="24">
        <v>42535</v>
      </c>
      <c r="C6" s="19" t="s">
        <v>294</v>
      </c>
      <c r="D6" s="23" t="s">
        <v>295</v>
      </c>
      <c r="E6" s="19" t="s">
        <v>10</v>
      </c>
      <c r="F6" s="19" t="s">
        <v>14</v>
      </c>
      <c r="G6" s="18">
        <v>42602</v>
      </c>
      <c r="H6" s="17">
        <v>223039</v>
      </c>
      <c r="I6" s="17">
        <v>223039</v>
      </c>
      <c r="J6" s="17"/>
      <c r="K6" s="15" t="s">
        <v>297</v>
      </c>
      <c r="L6" s="14"/>
      <c r="M6" s="21"/>
      <c r="N6" s="21"/>
      <c r="O6" s="21"/>
      <c r="P6" s="21"/>
      <c r="Q6" s="21"/>
      <c r="R6" s="21"/>
      <c r="S6" s="21"/>
    </row>
    <row r="7" spans="1:19" x14ac:dyDescent="0.3">
      <c r="A7" s="20"/>
      <c r="B7" s="24">
        <v>42570</v>
      </c>
      <c r="C7" s="19" t="s">
        <v>300</v>
      </c>
      <c r="D7" s="23" t="s">
        <v>301</v>
      </c>
      <c r="E7" s="19" t="s">
        <v>10</v>
      </c>
      <c r="F7" s="19" t="s">
        <v>14</v>
      </c>
      <c r="G7" s="18">
        <v>42605</v>
      </c>
      <c r="H7" s="17">
        <v>214555</v>
      </c>
      <c r="I7" s="17">
        <v>214555</v>
      </c>
      <c r="J7" s="17"/>
      <c r="K7" s="15" t="s">
        <v>307</v>
      </c>
      <c r="L7" s="14"/>
      <c r="M7" s="21"/>
      <c r="N7" s="21"/>
      <c r="O7" s="21"/>
      <c r="P7" s="21"/>
      <c r="Q7" s="21"/>
      <c r="R7" s="21"/>
      <c r="S7" s="21"/>
    </row>
    <row r="8" spans="1:19" x14ac:dyDescent="0.3">
      <c r="A8" s="20"/>
      <c r="B8" s="24">
        <v>42570</v>
      </c>
      <c r="C8" s="19" t="s">
        <v>302</v>
      </c>
      <c r="D8" s="23" t="s">
        <v>303</v>
      </c>
      <c r="E8" s="19" t="s">
        <v>10</v>
      </c>
      <c r="F8" s="19" t="s">
        <v>14</v>
      </c>
      <c r="G8" s="18">
        <v>42605</v>
      </c>
      <c r="H8" s="17">
        <v>249194</v>
      </c>
      <c r="I8" s="17">
        <v>249194</v>
      </c>
      <c r="J8" s="17"/>
      <c r="K8" s="15" t="s">
        <v>308</v>
      </c>
      <c r="L8" s="14"/>
      <c r="M8" s="21"/>
      <c r="N8" s="21"/>
      <c r="O8" s="21"/>
      <c r="P8" s="21"/>
      <c r="Q8" s="21"/>
      <c r="R8" s="21"/>
      <c r="S8" s="21"/>
    </row>
    <row r="9" spans="1:19" x14ac:dyDescent="0.3">
      <c r="A9" s="20"/>
      <c r="B9" s="24">
        <v>42507</v>
      </c>
      <c r="C9" s="19" t="s">
        <v>298</v>
      </c>
      <c r="D9" s="23" t="s">
        <v>299</v>
      </c>
      <c r="E9" s="19" t="s">
        <v>19</v>
      </c>
      <c r="F9" s="19" t="s">
        <v>18</v>
      </c>
      <c r="G9" s="18">
        <v>42605</v>
      </c>
      <c r="H9" s="17">
        <v>628705</v>
      </c>
      <c r="I9" s="17">
        <v>628705</v>
      </c>
      <c r="J9" s="17"/>
      <c r="K9" s="15" t="s">
        <v>306</v>
      </c>
      <c r="L9" s="14"/>
      <c r="M9" s="21"/>
      <c r="N9" s="21"/>
      <c r="O9" s="21"/>
      <c r="P9" s="21"/>
      <c r="Q9" s="21"/>
      <c r="R9" s="21"/>
      <c r="S9" s="21"/>
    </row>
    <row r="10" spans="1:19" x14ac:dyDescent="0.3">
      <c r="A10" s="20"/>
      <c r="B10" s="24">
        <v>42528</v>
      </c>
      <c r="C10" s="19" t="s">
        <v>304</v>
      </c>
      <c r="D10" s="23" t="s">
        <v>305</v>
      </c>
      <c r="E10" s="19" t="s">
        <v>19</v>
      </c>
      <c r="F10" s="19" t="s">
        <v>18</v>
      </c>
      <c r="G10" s="18">
        <v>42607</v>
      </c>
      <c r="H10" s="17">
        <v>579942</v>
      </c>
      <c r="I10" s="17">
        <v>579942</v>
      </c>
      <c r="J10" s="17"/>
      <c r="K10" s="15" t="s">
        <v>309</v>
      </c>
      <c r="L10" s="14"/>
      <c r="M10" s="21"/>
      <c r="N10" s="21"/>
      <c r="O10" s="21"/>
      <c r="P10" s="21"/>
      <c r="Q10" s="21"/>
      <c r="R10" s="21"/>
      <c r="S10" s="21"/>
    </row>
    <row r="11" spans="1:19" x14ac:dyDescent="0.3">
      <c r="A11" s="20"/>
      <c r="B11" s="24">
        <v>42563</v>
      </c>
      <c r="C11" s="19" t="s">
        <v>310</v>
      </c>
      <c r="D11" s="23" t="s">
        <v>311</v>
      </c>
      <c r="E11" s="19" t="s">
        <v>10</v>
      </c>
      <c r="F11" s="19" t="s">
        <v>14</v>
      </c>
      <c r="G11" s="18">
        <v>42639</v>
      </c>
      <c r="H11" s="17">
        <v>253720</v>
      </c>
      <c r="I11" s="17">
        <v>253720</v>
      </c>
      <c r="J11" s="17"/>
      <c r="K11" s="15" t="s">
        <v>312</v>
      </c>
      <c r="L11" s="14"/>
      <c r="M11" s="21"/>
      <c r="N11" s="21"/>
      <c r="O11" s="21"/>
      <c r="P11" s="21"/>
      <c r="Q11" s="21"/>
      <c r="R11" s="21"/>
      <c r="S11" s="21"/>
    </row>
    <row r="12" spans="1:19" ht="30" x14ac:dyDescent="0.3">
      <c r="A12" s="20"/>
      <c r="B12" s="24">
        <v>42598</v>
      </c>
      <c r="C12" s="59" t="s">
        <v>327</v>
      </c>
      <c r="D12" s="23" t="s">
        <v>328</v>
      </c>
      <c r="E12" s="19" t="s">
        <v>10</v>
      </c>
      <c r="F12" s="19"/>
      <c r="G12" s="18">
        <v>42643</v>
      </c>
      <c r="H12" s="17">
        <v>1018512</v>
      </c>
      <c r="I12" s="17">
        <v>1018512</v>
      </c>
      <c r="J12" s="16"/>
      <c r="K12" s="15" t="s">
        <v>329</v>
      </c>
      <c r="L12" s="14"/>
      <c r="M12" s="21"/>
      <c r="N12" s="21"/>
      <c r="O12" s="21"/>
      <c r="P12" s="21"/>
      <c r="Q12" s="21"/>
      <c r="R12" s="21"/>
      <c r="S12" s="21"/>
    </row>
    <row r="13" spans="1:19" x14ac:dyDescent="0.3">
      <c r="A13" s="20"/>
      <c r="B13" s="24">
        <v>42563</v>
      </c>
      <c r="C13" s="19" t="s">
        <v>352</v>
      </c>
      <c r="D13" s="23" t="s">
        <v>353</v>
      </c>
      <c r="E13" s="19" t="s">
        <v>10</v>
      </c>
      <c r="F13" s="19" t="s">
        <v>14</v>
      </c>
      <c r="G13" s="18">
        <v>42649</v>
      </c>
      <c r="H13" s="17">
        <v>302001</v>
      </c>
      <c r="I13" s="17">
        <v>302001</v>
      </c>
      <c r="J13" s="17"/>
      <c r="K13" s="15" t="s">
        <v>356</v>
      </c>
      <c r="L13" s="14"/>
      <c r="M13" s="21"/>
      <c r="N13" s="21"/>
      <c r="O13" s="21"/>
      <c r="P13" s="21"/>
      <c r="Q13" s="21"/>
      <c r="R13" s="21"/>
      <c r="S13" s="21"/>
    </row>
    <row r="14" spans="1:19" x14ac:dyDescent="0.3">
      <c r="A14" s="20"/>
      <c r="B14" s="24">
        <v>42584</v>
      </c>
      <c r="C14" s="19" t="s">
        <v>354</v>
      </c>
      <c r="D14" s="23" t="s">
        <v>355</v>
      </c>
      <c r="E14" s="19" t="s">
        <v>19</v>
      </c>
      <c r="F14" s="19" t="s">
        <v>18</v>
      </c>
      <c r="G14" s="18">
        <v>42664</v>
      </c>
      <c r="H14" s="17">
        <v>153397</v>
      </c>
      <c r="I14" s="17">
        <v>153397</v>
      </c>
      <c r="J14" s="17"/>
      <c r="K14" s="15" t="s">
        <v>212</v>
      </c>
      <c r="L14" s="14"/>
      <c r="M14" s="21"/>
      <c r="N14" s="21"/>
      <c r="O14" s="21"/>
      <c r="P14" s="21"/>
      <c r="Q14" s="21"/>
      <c r="R14" s="21"/>
      <c r="S14" s="21"/>
    </row>
    <row r="15" spans="1:19" x14ac:dyDescent="0.3">
      <c r="A15" s="20"/>
      <c r="B15" s="24">
        <v>42409</v>
      </c>
      <c r="C15" s="19" t="s">
        <v>374</v>
      </c>
      <c r="D15" s="23" t="s">
        <v>373</v>
      </c>
      <c r="E15" s="19" t="s">
        <v>10</v>
      </c>
      <c r="F15" s="19"/>
      <c r="G15" s="18">
        <v>42684</v>
      </c>
      <c r="H15" s="17">
        <v>336647</v>
      </c>
      <c r="I15" s="17">
        <v>336647</v>
      </c>
      <c r="J15" s="17"/>
      <c r="K15" s="62" t="s">
        <v>135</v>
      </c>
      <c r="L15" s="14"/>
      <c r="M15" s="21"/>
      <c r="N15" s="21"/>
      <c r="O15" s="21"/>
      <c r="P15" s="21"/>
      <c r="Q15" s="21"/>
      <c r="R15" s="21"/>
      <c r="S15" s="21"/>
    </row>
    <row r="16" spans="1:19" x14ac:dyDescent="0.3">
      <c r="A16" s="20"/>
      <c r="B16" s="24">
        <v>42409</v>
      </c>
      <c r="C16" s="19" t="s">
        <v>372</v>
      </c>
      <c r="D16" s="23" t="s">
        <v>373</v>
      </c>
      <c r="E16" s="19" t="s">
        <v>10</v>
      </c>
      <c r="F16" s="19"/>
      <c r="G16" s="18">
        <v>42684</v>
      </c>
      <c r="H16" s="17">
        <v>1438545</v>
      </c>
      <c r="I16" s="17">
        <v>1438545</v>
      </c>
      <c r="J16" s="17"/>
      <c r="K16" s="62" t="s">
        <v>375</v>
      </c>
      <c r="L16" s="14"/>
      <c r="M16" s="21"/>
      <c r="N16" s="21"/>
      <c r="O16" s="21"/>
      <c r="P16" s="21"/>
      <c r="Q16" s="21"/>
      <c r="R16" s="21"/>
      <c r="S16" s="21"/>
    </row>
    <row r="17" spans="1:19" x14ac:dyDescent="0.3">
      <c r="A17" s="20"/>
      <c r="B17" s="24">
        <v>42654</v>
      </c>
      <c r="C17" s="19" t="s">
        <v>376</v>
      </c>
      <c r="D17" s="23" t="s">
        <v>377</v>
      </c>
      <c r="E17" s="19" t="s">
        <v>10</v>
      </c>
      <c r="F17" s="19" t="s">
        <v>14</v>
      </c>
      <c r="G17" s="18">
        <v>42724</v>
      </c>
      <c r="H17" s="17">
        <v>251625</v>
      </c>
      <c r="I17" s="17">
        <v>251625</v>
      </c>
      <c r="J17" s="17"/>
      <c r="K17" s="15" t="s">
        <v>380</v>
      </c>
      <c r="L17" s="14"/>
      <c r="M17" s="21"/>
      <c r="N17" s="21"/>
      <c r="O17" s="21"/>
      <c r="P17" s="21"/>
      <c r="Q17" s="21"/>
      <c r="R17" s="21"/>
      <c r="S17" s="21"/>
    </row>
    <row r="18" spans="1:19" x14ac:dyDescent="0.3">
      <c r="A18" s="20"/>
      <c r="B18" s="24">
        <v>42654</v>
      </c>
      <c r="C18" s="19" t="s">
        <v>378</v>
      </c>
      <c r="D18" s="23" t="s">
        <v>379</v>
      </c>
      <c r="E18" s="19" t="s">
        <v>10</v>
      </c>
      <c r="F18" s="19" t="s">
        <v>14</v>
      </c>
      <c r="G18" s="18">
        <v>42724</v>
      </c>
      <c r="H18" s="17">
        <v>343200</v>
      </c>
      <c r="I18" s="17">
        <v>343200</v>
      </c>
      <c r="J18" s="17"/>
      <c r="K18" s="15" t="s">
        <v>380</v>
      </c>
      <c r="L18" s="14"/>
      <c r="M18" s="21"/>
      <c r="N18" s="21"/>
      <c r="O18" s="21"/>
      <c r="P18" s="21"/>
      <c r="Q18" s="21"/>
      <c r="R18" s="21"/>
      <c r="S18" s="21"/>
    </row>
    <row r="19" spans="1:19" x14ac:dyDescent="0.3">
      <c r="A19" s="20"/>
      <c r="B19" s="24">
        <v>42696</v>
      </c>
      <c r="C19" s="19" t="s">
        <v>389</v>
      </c>
      <c r="D19" s="23" t="s">
        <v>390</v>
      </c>
      <c r="E19" s="19" t="s">
        <v>10</v>
      </c>
      <c r="F19" s="19" t="s">
        <v>14</v>
      </c>
      <c r="G19" s="18">
        <v>42762</v>
      </c>
      <c r="H19" s="17">
        <v>334224</v>
      </c>
      <c r="I19" s="17">
        <v>334224</v>
      </c>
      <c r="J19" s="17"/>
      <c r="K19" s="15" t="s">
        <v>391</v>
      </c>
      <c r="L19" s="14"/>
      <c r="M19" s="21"/>
      <c r="N19" s="21"/>
      <c r="O19" s="21"/>
      <c r="P19" s="21"/>
      <c r="Q19" s="21"/>
      <c r="R19" s="21"/>
      <c r="S19" s="21"/>
    </row>
    <row r="20" spans="1:19" x14ac:dyDescent="0.3">
      <c r="A20" s="20"/>
      <c r="B20" s="24">
        <v>42822</v>
      </c>
      <c r="C20" s="19" t="s">
        <v>418</v>
      </c>
      <c r="D20" s="25" t="s">
        <v>419</v>
      </c>
      <c r="E20" s="19" t="s">
        <v>10</v>
      </c>
      <c r="F20" s="19"/>
      <c r="G20" s="18">
        <v>42866</v>
      </c>
      <c r="H20" s="17">
        <v>341795</v>
      </c>
      <c r="I20" s="17">
        <v>341795</v>
      </c>
      <c r="J20" s="17"/>
      <c r="K20" s="15" t="s">
        <v>420</v>
      </c>
      <c r="L20" s="14"/>
      <c r="M20" s="21"/>
      <c r="N20" s="21"/>
      <c r="O20" s="21"/>
      <c r="P20" s="21"/>
      <c r="Q20" s="21"/>
      <c r="R20" s="21"/>
      <c r="S20" s="21"/>
    </row>
    <row r="21" spans="1:19" x14ac:dyDescent="0.3">
      <c r="A21" s="20"/>
      <c r="B21" s="24">
        <v>42787</v>
      </c>
      <c r="C21" s="19" t="s">
        <v>416</v>
      </c>
      <c r="D21" s="25" t="s">
        <v>417</v>
      </c>
      <c r="E21" s="19" t="s">
        <v>10</v>
      </c>
      <c r="F21" s="19"/>
      <c r="G21" s="18">
        <v>42912</v>
      </c>
      <c r="H21" s="17">
        <v>835763</v>
      </c>
      <c r="I21" s="17">
        <v>835763</v>
      </c>
      <c r="J21" s="17"/>
      <c r="K21" s="15" t="s">
        <v>135</v>
      </c>
      <c r="L21" s="14"/>
      <c r="M21" s="21"/>
      <c r="N21" s="21"/>
      <c r="O21" s="21"/>
      <c r="P21" s="21"/>
      <c r="Q21" s="21"/>
      <c r="R21" s="21"/>
      <c r="S21" s="21"/>
    </row>
    <row r="22" spans="1:19" x14ac:dyDescent="0.3">
      <c r="A22" s="20"/>
      <c r="B22" s="24"/>
      <c r="C22" s="19"/>
      <c r="D22" s="23"/>
      <c r="E22" s="19"/>
      <c r="F22" s="19"/>
      <c r="G22" s="18"/>
      <c r="H22" s="17"/>
      <c r="I22" s="17"/>
      <c r="J22" s="17"/>
      <c r="K22" s="15"/>
      <c r="L22" s="14"/>
      <c r="M22" s="21"/>
      <c r="N22" s="21"/>
      <c r="O22" s="21"/>
      <c r="P22" s="21"/>
      <c r="Q22" s="21"/>
      <c r="R22" s="21"/>
      <c r="S22" s="21"/>
    </row>
    <row r="23" spans="1:19" x14ac:dyDescent="0.3">
      <c r="A23" s="20"/>
      <c r="B23" s="24"/>
      <c r="C23" s="19"/>
      <c r="D23" s="23"/>
      <c r="E23" s="19"/>
      <c r="F23" s="19"/>
      <c r="G23" s="18"/>
      <c r="H23" s="17"/>
      <c r="I23" s="17"/>
      <c r="J23" s="17"/>
      <c r="K23" s="15"/>
      <c r="L23" s="14"/>
      <c r="M23" s="21"/>
      <c r="N23" s="21"/>
      <c r="O23" s="21"/>
      <c r="P23" s="21"/>
      <c r="Q23" s="21"/>
      <c r="R23" s="21"/>
      <c r="S23" s="21"/>
    </row>
    <row r="24" spans="1:19" x14ac:dyDescent="0.3">
      <c r="A24" s="20"/>
      <c r="B24" s="24"/>
      <c r="C24" s="19"/>
      <c r="D24" s="23"/>
      <c r="E24" s="19"/>
      <c r="F24" s="19"/>
      <c r="G24" s="18"/>
      <c r="H24" s="17"/>
      <c r="I24" s="17"/>
      <c r="J24" s="17"/>
      <c r="K24" s="15"/>
      <c r="L24" s="14"/>
      <c r="M24" s="21"/>
      <c r="N24" s="21"/>
      <c r="O24" s="21"/>
      <c r="P24" s="21"/>
      <c r="Q24" s="21"/>
      <c r="R24" s="21"/>
      <c r="S24" s="21"/>
    </row>
    <row r="25" spans="1:19" x14ac:dyDescent="0.3">
      <c r="A25" s="20"/>
      <c r="B25" s="42"/>
      <c r="C25" s="42"/>
      <c r="D25" s="42"/>
      <c r="E25" s="42"/>
      <c r="F25" s="42"/>
      <c r="G25" s="42"/>
      <c r="H25" s="42"/>
      <c r="I25" s="17"/>
      <c r="J25" s="17"/>
      <c r="K25" s="15"/>
      <c r="L25" s="14"/>
      <c r="M25" s="21"/>
      <c r="N25" s="21"/>
      <c r="O25" s="21"/>
      <c r="P25" s="21"/>
      <c r="Q25" s="21"/>
      <c r="R25" s="21"/>
      <c r="S25" s="21"/>
    </row>
    <row r="26" spans="1:19" x14ac:dyDescent="0.3">
      <c r="A26" s="20"/>
      <c r="L26" s="14"/>
    </row>
    <row r="27" spans="1:19" ht="15.75" customHeight="1" x14ac:dyDescent="0.3">
      <c r="B27" s="13"/>
      <c r="C27" s="12"/>
      <c r="D27" s="11"/>
      <c r="E27" s="3"/>
      <c r="F27" s="3"/>
      <c r="G27" s="3" t="s">
        <v>326</v>
      </c>
      <c r="H27" s="9">
        <f>SUM(H2:H24)</f>
        <v>11734148</v>
      </c>
      <c r="I27" s="9">
        <f>SUM(I2:I25)</f>
        <v>11734148</v>
      </c>
      <c r="J27" s="9">
        <f>SUM(J2:J25)</f>
        <v>0</v>
      </c>
      <c r="K27" s="10"/>
    </row>
    <row r="28" spans="1:19" x14ac:dyDescent="0.3">
      <c r="E28" s="3"/>
      <c r="F28" s="3"/>
      <c r="G28" s="3"/>
      <c r="H28" s="9"/>
      <c r="I28" s="9"/>
      <c r="J28" s="9"/>
    </row>
    <row r="29" spans="1:19" x14ac:dyDescent="0.3">
      <c r="D29" s="8" t="s">
        <v>7</v>
      </c>
      <c r="E29" s="3"/>
      <c r="F29" s="3"/>
      <c r="G29" s="3">
        <v>20</v>
      </c>
      <c r="H29" s="6" t="s">
        <v>6</v>
      </c>
    </row>
    <row r="30" spans="1:19" x14ac:dyDescent="0.3">
      <c r="D30" s="7"/>
      <c r="E30" s="3"/>
      <c r="F30" s="3"/>
      <c r="G30" s="3"/>
      <c r="H30" s="6"/>
    </row>
    <row r="31" spans="1:19" x14ac:dyDescent="0.3">
      <c r="D31" s="5" t="s">
        <v>5</v>
      </c>
      <c r="E31" s="3"/>
      <c r="F31" s="3"/>
      <c r="G31" s="3">
        <v>0</v>
      </c>
      <c r="H31" s="2">
        <v>0</v>
      </c>
    </row>
    <row r="32" spans="1:19" x14ac:dyDescent="0.3">
      <c r="D32" s="5" t="s">
        <v>4</v>
      </c>
      <c r="E32" s="3"/>
      <c r="F32" s="3"/>
      <c r="G32" s="3">
        <v>0</v>
      </c>
      <c r="H32" s="2">
        <v>0</v>
      </c>
    </row>
    <row r="33" spans="4:8" x14ac:dyDescent="0.3">
      <c r="D33" s="5" t="s">
        <v>3</v>
      </c>
      <c r="E33" s="3"/>
      <c r="F33" s="3"/>
      <c r="G33" s="3">
        <v>1</v>
      </c>
      <c r="H33" s="2">
        <v>50160</v>
      </c>
    </row>
    <row r="34" spans="4:8" x14ac:dyDescent="0.3">
      <c r="D34" s="5" t="s">
        <v>2</v>
      </c>
      <c r="E34" s="3"/>
      <c r="F34" s="3"/>
      <c r="G34" s="3">
        <v>19</v>
      </c>
      <c r="H34" s="2">
        <v>11683988</v>
      </c>
    </row>
    <row r="35" spans="4:8" x14ac:dyDescent="0.3">
      <c r="D35" s="5" t="s">
        <v>1</v>
      </c>
      <c r="E35" s="3"/>
      <c r="F35" s="3"/>
      <c r="G35" s="3">
        <v>0</v>
      </c>
      <c r="H35" s="2">
        <v>0</v>
      </c>
    </row>
    <row r="37" spans="4:8" x14ac:dyDescent="0.3">
      <c r="D37" s="4" t="s">
        <v>0</v>
      </c>
      <c r="E37" s="3"/>
      <c r="F37" s="3"/>
      <c r="G37" s="3">
        <f>SUM(G31:G36)</f>
        <v>20</v>
      </c>
      <c r="H37" s="2">
        <f>SUM(H31:H36)</f>
        <v>11734148</v>
      </c>
    </row>
  </sheetData>
  <sortState ref="B2:K18">
    <sortCondition ref="G2:G18"/>
  </sortState>
  <printOptions horizontalCentered="1"/>
  <pageMargins left="0.56999999999999995" right="0.6" top="1.31" bottom="0.49" header="0.45" footer="0.3"/>
  <pageSetup scale="66" fitToHeight="0" orientation="landscape" horizontalDpi="4294967293" verticalDpi="4294967293" r:id="rId1"/>
  <headerFooter alignWithMargins="0">
    <oddHeader>&amp;CBART PROCUREMENT DEPARTMENT
AWARDED IFBs
FY17&amp;R&amp;D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zoomScale="110" zoomScaleNormal="110" workbookViewId="0">
      <pane ySplit="2" topLeftCell="A29" activePane="bottomLeft" state="frozen"/>
      <selection pane="bottomLeft" activeCell="D50" sqref="D50"/>
    </sheetView>
  </sheetViews>
  <sheetFormatPr defaultRowHeight="16.5" x14ac:dyDescent="0.3"/>
  <cols>
    <col min="1" max="1" width="2.5" style="1" hidden="1" customWidth="1"/>
    <col min="2" max="2" width="12.375" style="1" customWidth="1"/>
    <col min="3" max="3" width="10.625" style="37" bestFit="1" customWidth="1"/>
    <col min="4" max="4" width="51" style="1" customWidth="1"/>
    <col min="5" max="6" width="7.625" style="1" customWidth="1"/>
    <col min="7" max="7" width="11.75" style="1" customWidth="1"/>
    <col min="8" max="8" width="14" style="1" customWidth="1"/>
    <col min="9" max="9" width="12.625" style="1" customWidth="1"/>
    <col min="10" max="10" width="12.5" style="1" bestFit="1" customWidth="1"/>
    <col min="11" max="11" width="9" style="1"/>
    <col min="12" max="12" width="11.625" style="1" customWidth="1"/>
    <col min="13" max="13" width="12" style="1" customWidth="1"/>
    <col min="14" max="14" width="36.625" style="1" customWidth="1"/>
    <col min="15" max="15" width="9" style="36"/>
    <col min="16" max="16384" width="9" style="1"/>
  </cols>
  <sheetData>
    <row r="1" spans="1:22" ht="18.75" x14ac:dyDescent="0.4">
      <c r="A1" s="52"/>
      <c r="B1" s="35"/>
      <c r="C1" s="51"/>
      <c r="D1" s="21"/>
      <c r="E1" s="34"/>
      <c r="F1" s="34"/>
      <c r="G1" s="34"/>
      <c r="H1" s="33"/>
      <c r="I1" s="33"/>
      <c r="J1" s="33"/>
      <c r="K1" s="33"/>
      <c r="L1" s="33"/>
      <c r="M1" s="33"/>
      <c r="N1" s="21"/>
      <c r="O1" s="50"/>
      <c r="P1" s="21"/>
      <c r="Q1" s="21"/>
      <c r="R1" s="21"/>
      <c r="S1" s="21"/>
      <c r="T1" s="21"/>
      <c r="U1" s="21"/>
      <c r="V1" s="21"/>
    </row>
    <row r="2" spans="1:22" ht="44.25" x14ac:dyDescent="0.3">
      <c r="B2" s="49" t="s">
        <v>116</v>
      </c>
      <c r="C2" s="48" t="s">
        <v>115</v>
      </c>
      <c r="D2" s="16" t="s">
        <v>51</v>
      </c>
      <c r="E2" s="31" t="s">
        <v>50</v>
      </c>
      <c r="F2" s="31" t="s">
        <v>49</v>
      </c>
      <c r="G2" s="31" t="s">
        <v>48</v>
      </c>
      <c r="H2" s="16" t="s">
        <v>47</v>
      </c>
      <c r="I2" s="16" t="s">
        <v>114</v>
      </c>
      <c r="J2" s="31" t="s">
        <v>113</v>
      </c>
      <c r="K2" s="31" t="s">
        <v>112</v>
      </c>
      <c r="L2" s="31" t="s">
        <v>111</v>
      </c>
      <c r="M2" s="31" t="s">
        <v>110</v>
      </c>
      <c r="N2" s="16" t="s">
        <v>44</v>
      </c>
      <c r="O2" s="8"/>
      <c r="P2" s="21"/>
      <c r="Q2" s="21"/>
      <c r="R2" s="21"/>
      <c r="S2" s="21"/>
      <c r="T2" s="21"/>
      <c r="U2" s="21"/>
      <c r="V2" s="21"/>
    </row>
    <row r="3" spans="1:22" ht="15" customHeight="1" x14ac:dyDescent="0.3">
      <c r="A3" s="20" t="s">
        <v>25</v>
      </c>
      <c r="B3" s="24">
        <v>42514</v>
      </c>
      <c r="C3" s="19" t="s">
        <v>313</v>
      </c>
      <c r="D3" s="25" t="s">
        <v>314</v>
      </c>
      <c r="E3" s="19" t="s">
        <v>19</v>
      </c>
      <c r="F3" s="19" t="s">
        <v>18</v>
      </c>
      <c r="G3" s="18">
        <v>42556</v>
      </c>
      <c r="H3" s="17">
        <v>219999</v>
      </c>
      <c r="I3" s="45"/>
      <c r="J3" s="17">
        <v>219999</v>
      </c>
      <c r="K3" s="42"/>
      <c r="L3" s="42"/>
      <c r="M3" s="42"/>
      <c r="N3" s="15" t="s">
        <v>315</v>
      </c>
      <c r="O3" s="44"/>
    </row>
    <row r="4" spans="1:22" ht="15" customHeight="1" x14ac:dyDescent="0.3">
      <c r="A4" s="20" t="s">
        <v>25</v>
      </c>
      <c r="B4" s="24">
        <v>42535</v>
      </c>
      <c r="C4" s="19" t="s">
        <v>316</v>
      </c>
      <c r="D4" s="25" t="s">
        <v>317</v>
      </c>
      <c r="E4" s="19" t="s">
        <v>62</v>
      </c>
      <c r="F4" s="19" t="s">
        <v>14</v>
      </c>
      <c r="G4" s="18">
        <v>42573</v>
      </c>
      <c r="H4" s="17">
        <v>988891</v>
      </c>
      <c r="I4" s="45"/>
      <c r="J4" s="17">
        <v>988891</v>
      </c>
      <c r="K4" s="42"/>
      <c r="L4" s="42"/>
      <c r="M4" s="42"/>
      <c r="N4" s="15" t="s">
        <v>238</v>
      </c>
      <c r="O4" s="44"/>
    </row>
    <row r="5" spans="1:22" ht="15" customHeight="1" x14ac:dyDescent="0.3">
      <c r="A5" s="20" t="s">
        <v>25</v>
      </c>
      <c r="B5" s="24">
        <v>42528</v>
      </c>
      <c r="C5" s="19" t="s">
        <v>318</v>
      </c>
      <c r="D5" s="25" t="s">
        <v>314</v>
      </c>
      <c r="E5" s="19" t="s">
        <v>19</v>
      </c>
      <c r="F5" s="19" t="s">
        <v>18</v>
      </c>
      <c r="G5" s="18">
        <v>42577</v>
      </c>
      <c r="H5" s="17">
        <v>7497788</v>
      </c>
      <c r="I5" s="45"/>
      <c r="J5" s="17">
        <v>7497788</v>
      </c>
      <c r="K5" s="42"/>
      <c r="L5" s="42"/>
      <c r="M5" s="42"/>
      <c r="N5" s="15" t="s">
        <v>319</v>
      </c>
      <c r="O5" s="44"/>
    </row>
    <row r="6" spans="1:22" ht="15" customHeight="1" x14ac:dyDescent="0.3">
      <c r="A6" s="20" t="s">
        <v>25</v>
      </c>
      <c r="B6" s="24">
        <v>42395</v>
      </c>
      <c r="C6" s="19" t="s">
        <v>330</v>
      </c>
      <c r="D6" s="25" t="s">
        <v>331</v>
      </c>
      <c r="E6" s="19" t="s">
        <v>10</v>
      </c>
      <c r="F6" s="19" t="s">
        <v>14</v>
      </c>
      <c r="G6" s="18">
        <v>42591</v>
      </c>
      <c r="H6" s="17">
        <v>1810500</v>
      </c>
      <c r="I6" s="17">
        <v>1810500</v>
      </c>
      <c r="J6" s="17"/>
      <c r="K6" s="42"/>
      <c r="L6" s="42"/>
      <c r="M6" s="42"/>
      <c r="N6" s="62" t="s">
        <v>332</v>
      </c>
      <c r="O6" s="44"/>
    </row>
    <row r="7" spans="1:22" ht="15" customHeight="1" x14ac:dyDescent="0.3">
      <c r="A7" s="20" t="s">
        <v>25</v>
      </c>
      <c r="B7" s="24">
        <v>42465</v>
      </c>
      <c r="C7" s="19" t="s">
        <v>320</v>
      </c>
      <c r="D7" s="25" t="s">
        <v>321</v>
      </c>
      <c r="E7" s="19" t="s">
        <v>10</v>
      </c>
      <c r="F7" s="19" t="s">
        <v>322</v>
      </c>
      <c r="G7" s="18">
        <v>42594</v>
      </c>
      <c r="H7" s="17">
        <v>1436600</v>
      </c>
      <c r="I7" s="17">
        <v>1436600</v>
      </c>
      <c r="J7" s="17"/>
      <c r="K7" s="42"/>
      <c r="L7" s="42"/>
      <c r="M7" s="42"/>
      <c r="N7" s="15" t="s">
        <v>323</v>
      </c>
      <c r="O7" s="44"/>
    </row>
    <row r="8" spans="1:22" ht="15" customHeight="1" x14ac:dyDescent="0.3">
      <c r="A8" s="20" t="s">
        <v>25</v>
      </c>
      <c r="B8" s="24">
        <v>42535</v>
      </c>
      <c r="C8" s="19" t="s">
        <v>324</v>
      </c>
      <c r="D8" s="25" t="s">
        <v>325</v>
      </c>
      <c r="E8" s="19" t="s">
        <v>62</v>
      </c>
      <c r="F8" s="19" t="s">
        <v>14</v>
      </c>
      <c r="G8" s="18">
        <v>42605</v>
      </c>
      <c r="H8" s="17">
        <v>1346869</v>
      </c>
      <c r="I8" s="17"/>
      <c r="J8" s="17">
        <v>1346869</v>
      </c>
      <c r="K8" s="42"/>
      <c r="L8" s="42"/>
      <c r="M8" s="42"/>
      <c r="N8" s="15" t="s">
        <v>238</v>
      </c>
      <c r="O8" s="44"/>
    </row>
    <row r="9" spans="1:22" ht="15" customHeight="1" x14ac:dyDescent="0.3">
      <c r="A9" s="20" t="s">
        <v>25</v>
      </c>
      <c r="B9" s="24">
        <v>42598</v>
      </c>
      <c r="C9" s="19" t="s">
        <v>338</v>
      </c>
      <c r="D9" s="25" t="s">
        <v>339</v>
      </c>
      <c r="E9" s="19" t="s">
        <v>10</v>
      </c>
      <c r="F9" s="19" t="s">
        <v>14</v>
      </c>
      <c r="G9" s="18">
        <v>42646</v>
      </c>
      <c r="H9" s="17">
        <v>132700</v>
      </c>
      <c r="I9" s="45"/>
      <c r="J9" s="17">
        <v>132700</v>
      </c>
      <c r="K9" s="42"/>
      <c r="L9" s="42"/>
      <c r="M9" s="42"/>
      <c r="N9" s="15" t="s">
        <v>340</v>
      </c>
      <c r="O9" s="44"/>
    </row>
    <row r="10" spans="1:22" ht="15" customHeight="1" x14ac:dyDescent="0.3">
      <c r="A10" s="20" t="s">
        <v>25</v>
      </c>
      <c r="B10" s="24">
        <v>42626</v>
      </c>
      <c r="C10" s="19" t="s">
        <v>336</v>
      </c>
      <c r="D10" s="25" t="s">
        <v>337</v>
      </c>
      <c r="E10" s="19" t="s">
        <v>10</v>
      </c>
      <c r="F10" s="19" t="s">
        <v>14</v>
      </c>
      <c r="G10" s="18">
        <v>42646</v>
      </c>
      <c r="H10" s="17">
        <v>148000</v>
      </c>
      <c r="I10" s="45"/>
      <c r="J10" s="17">
        <v>148000</v>
      </c>
      <c r="K10" s="42"/>
      <c r="L10" s="42"/>
      <c r="M10" s="42"/>
      <c r="N10" s="15" t="s">
        <v>191</v>
      </c>
      <c r="O10" s="44"/>
    </row>
    <row r="11" spans="1:22" ht="15" customHeight="1" x14ac:dyDescent="0.3">
      <c r="A11" s="20" t="s">
        <v>25</v>
      </c>
      <c r="B11" s="24">
        <v>42549</v>
      </c>
      <c r="C11" s="66" t="s">
        <v>421</v>
      </c>
      <c r="D11" s="25" t="s">
        <v>422</v>
      </c>
      <c r="E11" s="19" t="s">
        <v>62</v>
      </c>
      <c r="F11" s="19" t="s">
        <v>14</v>
      </c>
      <c r="G11" s="18">
        <v>42649</v>
      </c>
      <c r="H11" s="17">
        <v>667069</v>
      </c>
      <c r="I11" s="17">
        <v>667069</v>
      </c>
      <c r="J11" s="17"/>
      <c r="K11" s="42"/>
      <c r="L11" s="42"/>
      <c r="M11" s="42"/>
      <c r="N11" s="62" t="s">
        <v>423</v>
      </c>
      <c r="O11" s="44"/>
    </row>
    <row r="12" spans="1:22" ht="15" customHeight="1" x14ac:dyDescent="0.3">
      <c r="A12" s="20" t="s">
        <v>25</v>
      </c>
      <c r="B12" s="24">
        <v>42360</v>
      </c>
      <c r="C12" s="19" t="s">
        <v>343</v>
      </c>
      <c r="D12" s="25" t="s">
        <v>344</v>
      </c>
      <c r="E12" s="19" t="s">
        <v>19</v>
      </c>
      <c r="F12" s="19" t="s">
        <v>18</v>
      </c>
      <c r="G12" s="18">
        <v>42649</v>
      </c>
      <c r="H12" s="17">
        <v>4000000</v>
      </c>
      <c r="I12" s="17">
        <v>4000000</v>
      </c>
      <c r="J12" s="17"/>
      <c r="K12" s="42"/>
      <c r="L12" s="42"/>
      <c r="M12" s="42"/>
      <c r="N12" s="15" t="s">
        <v>346</v>
      </c>
      <c r="O12" s="44"/>
    </row>
    <row r="13" spans="1:22" ht="15" customHeight="1" x14ac:dyDescent="0.3">
      <c r="A13" s="20" t="s">
        <v>25</v>
      </c>
      <c r="B13" s="24">
        <v>42360</v>
      </c>
      <c r="C13" s="19" t="s">
        <v>345</v>
      </c>
      <c r="D13" s="25" t="s">
        <v>344</v>
      </c>
      <c r="E13" s="19" t="s">
        <v>19</v>
      </c>
      <c r="F13" s="19" t="s">
        <v>18</v>
      </c>
      <c r="G13" s="18">
        <v>42649</v>
      </c>
      <c r="H13" s="17">
        <v>4000000</v>
      </c>
      <c r="I13" s="17">
        <v>4000000</v>
      </c>
      <c r="J13" s="17"/>
      <c r="K13" s="42"/>
      <c r="L13" s="42"/>
      <c r="M13" s="42"/>
      <c r="N13" s="15" t="s">
        <v>347</v>
      </c>
      <c r="O13" s="44"/>
    </row>
    <row r="14" spans="1:22" ht="15" customHeight="1" x14ac:dyDescent="0.3">
      <c r="A14" s="20" t="s">
        <v>25</v>
      </c>
      <c r="B14" s="24">
        <v>42591</v>
      </c>
      <c r="C14" s="19" t="s">
        <v>341</v>
      </c>
      <c r="D14" s="25" t="s">
        <v>342</v>
      </c>
      <c r="E14" s="19" t="s">
        <v>10</v>
      </c>
      <c r="F14" s="19" t="s">
        <v>14</v>
      </c>
      <c r="G14" s="18">
        <v>42649</v>
      </c>
      <c r="H14" s="17">
        <v>7903190</v>
      </c>
      <c r="I14" s="45"/>
      <c r="J14" s="17">
        <v>7903190</v>
      </c>
      <c r="K14" s="42"/>
      <c r="L14" s="42"/>
      <c r="M14" s="42"/>
      <c r="N14" s="15" t="s">
        <v>193</v>
      </c>
      <c r="O14" s="44"/>
    </row>
    <row r="15" spans="1:22" ht="15" customHeight="1" x14ac:dyDescent="0.3">
      <c r="A15" s="20" t="s">
        <v>25</v>
      </c>
      <c r="B15" s="24">
        <v>42381</v>
      </c>
      <c r="C15" s="63" t="s">
        <v>333</v>
      </c>
      <c r="D15" s="25" t="s">
        <v>334</v>
      </c>
      <c r="E15" s="19" t="s">
        <v>10</v>
      </c>
      <c r="F15" s="19" t="s">
        <v>14</v>
      </c>
      <c r="G15" s="18">
        <v>42660</v>
      </c>
      <c r="H15" s="17">
        <v>489500</v>
      </c>
      <c r="I15" s="17">
        <v>489500</v>
      </c>
      <c r="J15" s="17"/>
      <c r="K15" s="42"/>
      <c r="L15" s="42"/>
      <c r="M15" s="42"/>
      <c r="N15" s="62" t="s">
        <v>335</v>
      </c>
      <c r="O15" s="44"/>
    </row>
    <row r="16" spans="1:22" ht="15" customHeight="1" x14ac:dyDescent="0.3">
      <c r="A16" s="20" t="s">
        <v>25</v>
      </c>
      <c r="B16" s="24">
        <v>42360</v>
      </c>
      <c r="C16" s="19" t="s">
        <v>348</v>
      </c>
      <c r="D16" s="25" t="s">
        <v>344</v>
      </c>
      <c r="E16" s="19" t="s">
        <v>19</v>
      </c>
      <c r="F16" s="19" t="s">
        <v>18</v>
      </c>
      <c r="G16" s="18">
        <v>42664</v>
      </c>
      <c r="H16" s="17">
        <v>4000000</v>
      </c>
      <c r="I16" s="17">
        <v>4000000</v>
      </c>
      <c r="J16" s="17"/>
      <c r="K16" s="42"/>
      <c r="L16" s="42"/>
      <c r="M16" s="42"/>
      <c r="N16" s="15" t="s">
        <v>351</v>
      </c>
      <c r="O16" s="44"/>
    </row>
    <row r="17" spans="1:15" ht="15" customHeight="1" x14ac:dyDescent="0.3">
      <c r="A17" s="20" t="s">
        <v>25</v>
      </c>
      <c r="B17" s="24">
        <v>42619</v>
      </c>
      <c r="C17" s="19" t="s">
        <v>349</v>
      </c>
      <c r="D17" s="25" t="s">
        <v>350</v>
      </c>
      <c r="E17" s="19" t="s">
        <v>10</v>
      </c>
      <c r="F17" s="19" t="s">
        <v>14</v>
      </c>
      <c r="G17" s="18">
        <v>42669</v>
      </c>
      <c r="H17" s="17">
        <v>1256440</v>
      </c>
      <c r="I17" s="45"/>
      <c r="J17" s="17">
        <v>1256440</v>
      </c>
      <c r="K17" s="42"/>
      <c r="L17" s="42"/>
      <c r="M17" s="42"/>
      <c r="N17" s="15" t="s">
        <v>236</v>
      </c>
      <c r="O17" s="44"/>
    </row>
    <row r="18" spans="1:15" ht="15" customHeight="1" x14ac:dyDescent="0.3">
      <c r="A18" s="20" t="s">
        <v>25</v>
      </c>
      <c r="B18" s="24">
        <v>42612</v>
      </c>
      <c r="C18" s="19" t="s">
        <v>359</v>
      </c>
      <c r="D18" s="25" t="s">
        <v>360</v>
      </c>
      <c r="E18" s="19" t="s">
        <v>10</v>
      </c>
      <c r="F18" s="19" t="s">
        <v>14</v>
      </c>
      <c r="G18" s="18">
        <v>42678</v>
      </c>
      <c r="H18" s="17">
        <v>179800</v>
      </c>
      <c r="I18" s="45"/>
      <c r="J18" s="17">
        <v>179800</v>
      </c>
      <c r="K18" s="42"/>
      <c r="L18" s="42"/>
      <c r="M18" s="42"/>
      <c r="N18" s="15" t="s">
        <v>362</v>
      </c>
      <c r="O18" s="44"/>
    </row>
    <row r="19" spans="1:15" ht="15" customHeight="1" x14ac:dyDescent="0.3">
      <c r="A19" s="20" t="s">
        <v>25</v>
      </c>
      <c r="B19" s="24">
        <v>42605</v>
      </c>
      <c r="C19" s="19" t="s">
        <v>357</v>
      </c>
      <c r="D19" s="25" t="s">
        <v>358</v>
      </c>
      <c r="E19" s="19" t="s">
        <v>10</v>
      </c>
      <c r="F19" s="19" t="s">
        <v>14</v>
      </c>
      <c r="G19" s="18">
        <v>42678</v>
      </c>
      <c r="H19" s="17">
        <v>3170000</v>
      </c>
      <c r="I19" s="45"/>
      <c r="J19" s="17">
        <v>3170000</v>
      </c>
      <c r="K19" s="42"/>
      <c r="L19" s="42"/>
      <c r="M19" s="42"/>
      <c r="N19" s="15" t="s">
        <v>361</v>
      </c>
      <c r="O19" s="44"/>
    </row>
    <row r="20" spans="1:15" ht="15" customHeight="1" x14ac:dyDescent="0.3">
      <c r="A20" s="20" t="s">
        <v>25</v>
      </c>
      <c r="B20" s="24">
        <v>42507</v>
      </c>
      <c r="C20" s="66" t="s">
        <v>424</v>
      </c>
      <c r="D20" s="25" t="s">
        <v>425</v>
      </c>
      <c r="E20" s="19" t="s">
        <v>10</v>
      </c>
      <c r="F20" s="19" t="s">
        <v>14</v>
      </c>
      <c r="G20" s="18">
        <v>42683</v>
      </c>
      <c r="H20" s="17">
        <v>15500000</v>
      </c>
      <c r="I20" s="17">
        <v>15500000</v>
      </c>
      <c r="J20" s="17"/>
      <c r="K20" s="42"/>
      <c r="L20" s="42"/>
      <c r="M20" s="42"/>
      <c r="N20" s="62" t="s">
        <v>65</v>
      </c>
      <c r="O20" s="44"/>
    </row>
    <row r="21" spans="1:15" ht="15" customHeight="1" x14ac:dyDescent="0.3">
      <c r="A21" s="20" t="s">
        <v>25</v>
      </c>
      <c r="B21" s="24">
        <v>42605</v>
      </c>
      <c r="C21" s="19" t="s">
        <v>363</v>
      </c>
      <c r="D21" s="25" t="s">
        <v>364</v>
      </c>
      <c r="E21" s="19" t="s">
        <v>19</v>
      </c>
      <c r="F21" s="19" t="s">
        <v>18</v>
      </c>
      <c r="G21" s="18">
        <v>42704</v>
      </c>
      <c r="H21" s="17">
        <v>735777</v>
      </c>
      <c r="I21" s="45"/>
      <c r="J21" s="17">
        <v>735777</v>
      </c>
      <c r="K21" s="42"/>
      <c r="L21" s="42"/>
      <c r="M21" s="42"/>
      <c r="N21" s="15" t="s">
        <v>369</v>
      </c>
      <c r="O21" s="44"/>
    </row>
    <row r="22" spans="1:15" ht="15" customHeight="1" x14ac:dyDescent="0.3">
      <c r="A22" s="20" t="s">
        <v>25</v>
      </c>
      <c r="B22" s="24">
        <v>42633</v>
      </c>
      <c r="C22" s="19" t="s">
        <v>365</v>
      </c>
      <c r="D22" s="25" t="s">
        <v>366</v>
      </c>
      <c r="E22" s="19" t="s">
        <v>10</v>
      </c>
      <c r="F22" s="19" t="s">
        <v>14</v>
      </c>
      <c r="G22" s="18">
        <v>42713</v>
      </c>
      <c r="H22" s="17">
        <v>267083110</v>
      </c>
      <c r="I22" s="45"/>
      <c r="J22" s="17">
        <v>267083110</v>
      </c>
      <c r="K22" s="42"/>
      <c r="L22" s="42"/>
      <c r="M22" s="42"/>
      <c r="N22" s="15" t="s">
        <v>370</v>
      </c>
      <c r="O22" s="44"/>
    </row>
    <row r="23" spans="1:15" ht="15" customHeight="1" x14ac:dyDescent="0.3">
      <c r="A23" s="20" t="s">
        <v>25</v>
      </c>
      <c r="B23" s="24">
        <v>42661</v>
      </c>
      <c r="C23" s="19" t="s">
        <v>367</v>
      </c>
      <c r="D23" s="25" t="s">
        <v>368</v>
      </c>
      <c r="E23" s="19" t="s">
        <v>10</v>
      </c>
      <c r="F23" s="19" t="s">
        <v>14</v>
      </c>
      <c r="G23" s="18">
        <v>42716</v>
      </c>
      <c r="H23" s="17">
        <v>540724</v>
      </c>
      <c r="I23" s="45"/>
      <c r="J23" s="17">
        <v>540724</v>
      </c>
      <c r="K23" s="42"/>
      <c r="L23" s="42"/>
      <c r="M23" s="42"/>
      <c r="N23" s="15" t="s">
        <v>371</v>
      </c>
      <c r="O23" s="44"/>
    </row>
    <row r="24" spans="1:15" ht="15" customHeight="1" x14ac:dyDescent="0.3">
      <c r="A24" s="20" t="s">
        <v>25</v>
      </c>
      <c r="B24" s="24">
        <v>42689</v>
      </c>
      <c r="C24" s="19" t="s">
        <v>381</v>
      </c>
      <c r="D24" s="25" t="s">
        <v>382</v>
      </c>
      <c r="E24" s="19" t="s">
        <v>10</v>
      </c>
      <c r="F24" s="19" t="s">
        <v>14</v>
      </c>
      <c r="G24" s="18">
        <v>42755</v>
      </c>
      <c r="H24" s="17">
        <v>4444910</v>
      </c>
      <c r="I24" s="45"/>
      <c r="J24" s="17">
        <v>4444910</v>
      </c>
      <c r="K24" s="42"/>
      <c r="L24" s="42"/>
      <c r="M24" s="42"/>
      <c r="N24" s="15" t="s">
        <v>383</v>
      </c>
      <c r="O24" s="44"/>
    </row>
    <row r="25" spans="1:15" ht="15" customHeight="1" x14ac:dyDescent="0.3">
      <c r="A25" s="20" t="s">
        <v>25</v>
      </c>
      <c r="B25" s="24">
        <v>42633</v>
      </c>
      <c r="C25" s="19" t="s">
        <v>384</v>
      </c>
      <c r="D25" s="64" t="s">
        <v>385</v>
      </c>
      <c r="E25" s="19" t="s">
        <v>10</v>
      </c>
      <c r="F25" s="19" t="s">
        <v>14</v>
      </c>
      <c r="G25" s="18">
        <v>42759</v>
      </c>
      <c r="H25" s="17">
        <v>872839</v>
      </c>
      <c r="I25" s="17">
        <v>872839</v>
      </c>
      <c r="J25" s="17"/>
      <c r="K25" s="42"/>
      <c r="L25" s="42"/>
      <c r="M25" s="42"/>
      <c r="N25" s="15" t="s">
        <v>388</v>
      </c>
      <c r="O25" s="44"/>
    </row>
    <row r="26" spans="1:15" ht="15" customHeight="1" x14ac:dyDescent="0.3">
      <c r="A26" s="20" t="s">
        <v>25</v>
      </c>
      <c r="B26" s="24">
        <v>42584</v>
      </c>
      <c r="C26" s="19" t="s">
        <v>386</v>
      </c>
      <c r="D26" s="25" t="s">
        <v>387</v>
      </c>
      <c r="E26" s="19" t="s">
        <v>19</v>
      </c>
      <c r="F26" s="19" t="s">
        <v>18</v>
      </c>
      <c r="G26" s="18">
        <v>42760</v>
      </c>
      <c r="H26" s="17">
        <v>5325500</v>
      </c>
      <c r="I26" s="45"/>
      <c r="J26" s="17">
        <v>5325500</v>
      </c>
      <c r="K26" s="42"/>
      <c r="L26" s="42"/>
      <c r="M26" s="42"/>
      <c r="N26" s="15" t="s">
        <v>269</v>
      </c>
      <c r="O26" s="44"/>
    </row>
    <row r="27" spans="1:15" ht="15" customHeight="1" x14ac:dyDescent="0.3">
      <c r="A27" s="20" t="s">
        <v>25</v>
      </c>
      <c r="B27" s="24">
        <v>42605</v>
      </c>
      <c r="C27" s="19" t="s">
        <v>392</v>
      </c>
      <c r="D27" s="25" t="s">
        <v>393</v>
      </c>
      <c r="E27" s="19" t="s">
        <v>10</v>
      </c>
      <c r="F27" s="19" t="s">
        <v>14</v>
      </c>
      <c r="G27" s="18">
        <v>42767</v>
      </c>
      <c r="H27" s="17">
        <v>163862</v>
      </c>
      <c r="I27" s="17">
        <v>163862</v>
      </c>
      <c r="J27" s="17"/>
      <c r="K27" s="42"/>
      <c r="L27" s="42"/>
      <c r="M27" s="42"/>
      <c r="N27" s="65" t="s">
        <v>413</v>
      </c>
      <c r="O27" s="44"/>
    </row>
    <row r="28" spans="1:15" ht="15" customHeight="1" x14ac:dyDescent="0.3">
      <c r="A28" s="20" t="s">
        <v>25</v>
      </c>
      <c r="B28" s="24">
        <v>42731</v>
      </c>
      <c r="C28" s="19" t="s">
        <v>394</v>
      </c>
      <c r="D28" s="25" t="s">
        <v>395</v>
      </c>
      <c r="E28" s="19" t="s">
        <v>10</v>
      </c>
      <c r="F28" s="19" t="s">
        <v>14</v>
      </c>
      <c r="G28" s="18">
        <v>42801</v>
      </c>
      <c r="H28" s="17">
        <v>492072</v>
      </c>
      <c r="I28" s="45"/>
      <c r="J28" s="17">
        <v>492072</v>
      </c>
      <c r="K28" s="42"/>
      <c r="L28" s="42"/>
      <c r="M28" s="42"/>
      <c r="N28" s="15" t="s">
        <v>407</v>
      </c>
      <c r="O28" s="44"/>
    </row>
    <row r="29" spans="1:15" ht="15" customHeight="1" x14ac:dyDescent="0.3">
      <c r="A29" s="20" t="s">
        <v>25</v>
      </c>
      <c r="B29" s="24">
        <v>42759</v>
      </c>
      <c r="C29" s="19" t="s">
        <v>396</v>
      </c>
      <c r="D29" s="25" t="s">
        <v>397</v>
      </c>
      <c r="E29" s="19" t="s">
        <v>10</v>
      </c>
      <c r="F29" s="19" t="s">
        <v>14</v>
      </c>
      <c r="G29" s="18">
        <v>42814</v>
      </c>
      <c r="H29" s="17">
        <v>1750900</v>
      </c>
      <c r="I29" s="45"/>
      <c r="J29" s="17">
        <v>1750900</v>
      </c>
      <c r="K29" s="42"/>
      <c r="L29" s="42"/>
      <c r="M29" s="42"/>
      <c r="N29" s="15" t="s">
        <v>408</v>
      </c>
      <c r="O29" s="44"/>
    </row>
    <row r="30" spans="1:15" ht="15" customHeight="1" x14ac:dyDescent="0.3">
      <c r="A30" s="20" t="s">
        <v>25</v>
      </c>
      <c r="B30" s="24">
        <v>42710</v>
      </c>
      <c r="C30" s="19" t="s">
        <v>398</v>
      </c>
      <c r="D30" s="25" t="s">
        <v>399</v>
      </c>
      <c r="E30" s="19" t="s">
        <v>10</v>
      </c>
      <c r="F30" s="19" t="s">
        <v>14</v>
      </c>
      <c r="G30" s="18">
        <v>42814</v>
      </c>
      <c r="H30" s="17">
        <v>23200000</v>
      </c>
      <c r="I30" s="45"/>
      <c r="J30" s="17">
        <v>23200000</v>
      </c>
      <c r="K30" s="42"/>
      <c r="L30" s="42"/>
      <c r="M30" s="42"/>
      <c r="N30" s="15" t="s">
        <v>409</v>
      </c>
      <c r="O30" s="44"/>
    </row>
    <row r="31" spans="1:15" ht="15" customHeight="1" x14ac:dyDescent="0.3">
      <c r="A31" s="20" t="s">
        <v>25</v>
      </c>
      <c r="B31" s="24">
        <v>42696</v>
      </c>
      <c r="C31" s="19" t="s">
        <v>400</v>
      </c>
      <c r="D31" s="25" t="s">
        <v>401</v>
      </c>
      <c r="E31" s="19" t="s">
        <v>19</v>
      </c>
      <c r="F31" s="19" t="s">
        <v>18</v>
      </c>
      <c r="G31" s="18">
        <v>42818</v>
      </c>
      <c r="H31" s="17">
        <v>4303025</v>
      </c>
      <c r="I31" s="45"/>
      <c r="J31" s="17"/>
      <c r="K31" s="42"/>
      <c r="L31" s="17">
        <v>4303025</v>
      </c>
      <c r="M31" s="42"/>
      <c r="N31" s="15" t="s">
        <v>410</v>
      </c>
      <c r="O31" s="44"/>
    </row>
    <row r="32" spans="1:15" ht="15" customHeight="1" x14ac:dyDescent="0.3">
      <c r="A32" s="20" t="s">
        <v>25</v>
      </c>
      <c r="B32" s="24">
        <v>42766</v>
      </c>
      <c r="C32" s="19" t="s">
        <v>402</v>
      </c>
      <c r="D32" s="25" t="s">
        <v>403</v>
      </c>
      <c r="E32" s="19" t="s">
        <v>10</v>
      </c>
      <c r="F32" s="19" t="s">
        <v>14</v>
      </c>
      <c r="G32" s="18">
        <v>42842</v>
      </c>
      <c r="H32" s="17">
        <v>4650000</v>
      </c>
      <c r="I32" s="45"/>
      <c r="J32" s="17">
        <v>4650000</v>
      </c>
      <c r="K32" s="42"/>
      <c r="L32" s="42"/>
      <c r="M32" s="42"/>
      <c r="N32" s="15" t="s">
        <v>239</v>
      </c>
      <c r="O32" s="44"/>
    </row>
    <row r="33" spans="1:15" ht="15" customHeight="1" x14ac:dyDescent="0.3">
      <c r="A33" s="20" t="s">
        <v>25</v>
      </c>
      <c r="B33" s="24">
        <v>42710</v>
      </c>
      <c r="C33" s="19" t="s">
        <v>404</v>
      </c>
      <c r="D33" s="25" t="s">
        <v>405</v>
      </c>
      <c r="E33" s="19" t="s">
        <v>10</v>
      </c>
      <c r="F33" s="19" t="s">
        <v>14</v>
      </c>
      <c r="G33" s="18">
        <v>42849</v>
      </c>
      <c r="H33" s="17">
        <v>3000000</v>
      </c>
      <c r="I33" s="17">
        <v>3000000</v>
      </c>
      <c r="J33" s="17"/>
      <c r="K33" s="42"/>
      <c r="L33" s="42"/>
      <c r="M33" s="42"/>
      <c r="N33" s="15" t="s">
        <v>411</v>
      </c>
      <c r="O33" s="44"/>
    </row>
    <row r="34" spans="1:15" ht="15" customHeight="1" x14ac:dyDescent="0.3">
      <c r="A34" s="20" t="s">
        <v>25</v>
      </c>
      <c r="B34" s="24">
        <v>42710</v>
      </c>
      <c r="C34" s="19" t="s">
        <v>406</v>
      </c>
      <c r="D34" s="25" t="s">
        <v>405</v>
      </c>
      <c r="E34" s="19" t="s">
        <v>10</v>
      </c>
      <c r="F34" s="19" t="s">
        <v>14</v>
      </c>
      <c r="G34" s="18">
        <v>42849</v>
      </c>
      <c r="H34" s="17">
        <v>3000000</v>
      </c>
      <c r="I34" s="17">
        <v>3000000</v>
      </c>
      <c r="J34" s="17"/>
      <c r="K34" s="42"/>
      <c r="L34" s="42"/>
      <c r="M34" s="42"/>
      <c r="N34" s="15" t="s">
        <v>412</v>
      </c>
      <c r="O34" s="44"/>
    </row>
    <row r="35" spans="1:15" ht="15" customHeight="1" x14ac:dyDescent="0.3">
      <c r="A35" s="20" t="s">
        <v>25</v>
      </c>
      <c r="B35" s="24">
        <v>42710</v>
      </c>
      <c r="C35" s="19" t="s">
        <v>414</v>
      </c>
      <c r="D35" s="25" t="s">
        <v>405</v>
      </c>
      <c r="E35" s="19" t="s">
        <v>10</v>
      </c>
      <c r="F35" s="19"/>
      <c r="G35" s="18">
        <v>42856</v>
      </c>
      <c r="H35" s="17">
        <v>3000000</v>
      </c>
      <c r="I35" s="17">
        <v>3000000</v>
      </c>
      <c r="J35" s="17"/>
      <c r="K35" s="42"/>
      <c r="L35" s="42"/>
      <c r="M35" s="42"/>
      <c r="N35" s="15" t="s">
        <v>415</v>
      </c>
      <c r="O35" s="44"/>
    </row>
    <row r="36" spans="1:15" ht="15" customHeight="1" x14ac:dyDescent="0.3">
      <c r="A36" s="20"/>
      <c r="B36" s="24"/>
      <c r="C36" s="19"/>
      <c r="D36" s="25"/>
      <c r="E36" s="19"/>
      <c r="F36" s="19"/>
      <c r="G36" s="18"/>
      <c r="H36" s="17"/>
      <c r="I36" s="45"/>
      <c r="J36" s="17"/>
      <c r="K36" s="42"/>
      <c r="L36" s="42"/>
      <c r="M36" s="42"/>
      <c r="N36" s="15"/>
      <c r="O36" s="44"/>
    </row>
    <row r="37" spans="1:15" ht="15" customHeight="1" x14ac:dyDescent="0.3">
      <c r="A37" s="20"/>
      <c r="B37" s="24"/>
      <c r="C37" s="19"/>
      <c r="D37" s="25"/>
      <c r="E37" s="19"/>
      <c r="F37" s="19"/>
      <c r="G37" s="18"/>
      <c r="H37" s="17"/>
      <c r="I37" s="45"/>
      <c r="J37" s="17"/>
      <c r="K37" s="42"/>
      <c r="L37" s="42"/>
      <c r="M37" s="42"/>
      <c r="N37" s="15"/>
      <c r="O37" s="44"/>
    </row>
    <row r="38" spans="1:15" ht="15" customHeight="1" x14ac:dyDescent="0.3">
      <c r="A38" s="20"/>
      <c r="B38" s="24"/>
      <c r="C38" s="19"/>
      <c r="D38" s="25"/>
      <c r="E38" s="19"/>
      <c r="F38" s="19"/>
      <c r="G38" s="18"/>
      <c r="H38" s="17"/>
      <c r="I38" s="45"/>
      <c r="J38" s="17"/>
      <c r="K38" s="42"/>
      <c r="L38" s="42"/>
      <c r="M38" s="42"/>
      <c r="N38" s="15"/>
      <c r="O38" s="44"/>
    </row>
    <row r="39" spans="1:15" ht="15" customHeight="1" x14ac:dyDescent="0.3">
      <c r="A39" s="20"/>
      <c r="B39" s="24"/>
      <c r="C39" s="19"/>
      <c r="D39" s="25"/>
      <c r="E39" s="43"/>
      <c r="F39" s="43"/>
      <c r="G39" s="43"/>
      <c r="H39" s="43"/>
      <c r="I39" s="27"/>
      <c r="J39" s="42"/>
      <c r="K39" s="17"/>
      <c r="L39" s="42"/>
      <c r="M39" s="42"/>
      <c r="N39" s="41"/>
    </row>
    <row r="40" spans="1:15" ht="15.75" customHeight="1" x14ac:dyDescent="0.3">
      <c r="B40" s="13"/>
      <c r="C40" s="40"/>
      <c r="D40" s="11"/>
      <c r="E40" s="3"/>
      <c r="F40" s="3"/>
      <c r="G40" s="3" t="s">
        <v>326</v>
      </c>
      <c r="H40" s="9">
        <f t="shared" ref="H40:M40" si="0">SUM(H3:H39)</f>
        <v>377310065</v>
      </c>
      <c r="I40" s="9">
        <f t="shared" si="0"/>
        <v>41940370</v>
      </c>
      <c r="J40" s="9">
        <f t="shared" si="0"/>
        <v>331066670</v>
      </c>
      <c r="K40" s="9">
        <f t="shared" si="0"/>
        <v>0</v>
      </c>
      <c r="L40" s="9">
        <f t="shared" si="0"/>
        <v>4303025</v>
      </c>
      <c r="M40" s="9">
        <f t="shared" si="0"/>
        <v>0</v>
      </c>
      <c r="N40" s="10"/>
    </row>
    <row r="41" spans="1:15" x14ac:dyDescent="0.3">
      <c r="E41" s="3"/>
      <c r="F41" s="3"/>
      <c r="G41" s="3"/>
      <c r="H41" s="9"/>
      <c r="I41" s="9"/>
      <c r="J41" s="9"/>
      <c r="K41" s="9"/>
      <c r="L41" s="9"/>
      <c r="M41" s="9"/>
    </row>
    <row r="42" spans="1:15" x14ac:dyDescent="0.3">
      <c r="D42" s="5" t="s">
        <v>7</v>
      </c>
      <c r="E42" s="3"/>
      <c r="F42" s="3"/>
      <c r="G42" s="3">
        <f>COUNTIF(A3:A35, "x")</f>
        <v>33</v>
      </c>
      <c r="H42" s="39"/>
    </row>
    <row r="43" spans="1:15" x14ac:dyDescent="0.3">
      <c r="D43" s="5"/>
      <c r="E43" s="3"/>
      <c r="F43" s="3"/>
      <c r="G43" s="3"/>
      <c r="H43" s="39"/>
    </row>
    <row r="44" spans="1:15" x14ac:dyDescent="0.3">
      <c r="D44" s="5" t="s">
        <v>5</v>
      </c>
      <c r="E44" s="3"/>
      <c r="F44" s="3"/>
      <c r="G44" s="3">
        <v>0</v>
      </c>
      <c r="H44" s="38">
        <v>0</v>
      </c>
      <c r="I44" s="9"/>
      <c r="J44" s="9"/>
      <c r="K44" s="9"/>
      <c r="L44" s="9"/>
      <c r="M44" s="9"/>
    </row>
    <row r="45" spans="1:15" x14ac:dyDescent="0.3">
      <c r="D45" s="5" t="s">
        <v>4</v>
      </c>
      <c r="E45" s="3"/>
      <c r="F45" s="3"/>
      <c r="G45" s="3">
        <v>0</v>
      </c>
      <c r="H45" s="38">
        <v>0</v>
      </c>
      <c r="I45" s="9"/>
    </row>
    <row r="46" spans="1:15" x14ac:dyDescent="0.3">
      <c r="D46" s="5" t="s">
        <v>3</v>
      </c>
      <c r="E46" s="3"/>
      <c r="F46" s="3"/>
      <c r="G46" s="3">
        <v>0</v>
      </c>
      <c r="H46" s="38">
        <v>0</v>
      </c>
      <c r="I46" s="9"/>
    </row>
    <row r="47" spans="1:15" x14ac:dyDescent="0.3">
      <c r="D47" s="5" t="s">
        <v>2</v>
      </c>
      <c r="E47" s="3"/>
      <c r="F47" s="3"/>
      <c r="G47" s="3">
        <f>COUNTIF(A3:A35, "x")</f>
        <v>33</v>
      </c>
      <c r="H47" s="38">
        <f xml:space="preserve"> SUM(H3:H35)</f>
        <v>377310065</v>
      </c>
    </row>
    <row r="48" spans="1:15" x14ac:dyDescent="0.3">
      <c r="D48" s="5" t="s">
        <v>1</v>
      </c>
      <c r="E48" s="3"/>
      <c r="F48" s="3"/>
      <c r="G48" s="3">
        <v>0</v>
      </c>
      <c r="H48" s="38">
        <v>0</v>
      </c>
    </row>
    <row r="49" spans="3:8" x14ac:dyDescent="0.3">
      <c r="D49" s="5"/>
      <c r="E49" s="3"/>
      <c r="F49" s="3"/>
      <c r="G49" s="3"/>
      <c r="H49" s="38"/>
    </row>
    <row r="50" spans="3:8" x14ac:dyDescent="0.3">
      <c r="D50" s="4" t="s">
        <v>0</v>
      </c>
      <c r="E50" s="3"/>
      <c r="F50" s="3"/>
      <c r="G50" s="3">
        <f>SUM(G44:G48)</f>
        <v>33</v>
      </c>
      <c r="H50" s="38">
        <f>SUM(H44:H48)</f>
        <v>377310065</v>
      </c>
    </row>
    <row r="53" spans="3:8" x14ac:dyDescent="0.3">
      <c r="C53" s="1"/>
    </row>
  </sheetData>
  <sortState ref="B3:N23">
    <sortCondition ref="G3:G23"/>
  </sortState>
  <printOptions horizontalCentered="1"/>
  <pageMargins left="0" right="0.13" top="0.55000000000000004" bottom="0.49" header="0.15" footer="0.3"/>
  <pageSetup scale="60" fitToHeight="0" orientation="landscape" horizontalDpi="4294967293" verticalDpi="4294967293" r:id="rId1"/>
  <headerFooter alignWithMargins="0">
    <oddHeader>&amp;CBART PROCUREMENT DEPARTMENT
AWARDED CONTRACTS
FY17&amp;R&amp;D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B1" zoomScale="110" zoomScaleNormal="110" workbookViewId="0">
      <pane ySplit="1" topLeftCell="A2" activePane="bottomLeft" state="frozen"/>
      <selection activeCell="B1" sqref="B1"/>
      <selection pane="bottomLeft" activeCell="D20" sqref="D20"/>
    </sheetView>
  </sheetViews>
  <sheetFormatPr defaultRowHeight="16.5" x14ac:dyDescent="0.3"/>
  <cols>
    <col min="1" max="1" width="2.5" style="1" hidden="1" customWidth="1"/>
    <col min="2" max="2" width="13.375" style="1" customWidth="1"/>
    <col min="3" max="3" width="11.25" style="1" customWidth="1"/>
    <col min="4" max="4" width="51.75" style="1" customWidth="1"/>
    <col min="5" max="6" width="7.5" style="1" customWidth="1"/>
    <col min="7" max="7" width="12.5" style="1" customWidth="1"/>
    <col min="8" max="9" width="14.125" style="1" customWidth="1"/>
    <col min="10" max="10" width="10.625" style="1" customWidth="1"/>
    <col min="11" max="11" width="24.375" style="1" customWidth="1"/>
    <col min="12" max="16384" width="9" style="1"/>
  </cols>
  <sheetData>
    <row r="1" spans="1:19" ht="42.75" x14ac:dyDescent="0.3">
      <c r="B1" s="32" t="s">
        <v>53</v>
      </c>
      <c r="C1" s="30" t="s">
        <v>52</v>
      </c>
      <c r="D1" s="29" t="s">
        <v>51</v>
      </c>
      <c r="E1" s="31" t="s">
        <v>50</v>
      </c>
      <c r="F1" s="31" t="s">
        <v>49</v>
      </c>
      <c r="G1" s="30" t="s">
        <v>48</v>
      </c>
      <c r="H1" s="29" t="s">
        <v>47</v>
      </c>
      <c r="I1" s="29" t="s">
        <v>46</v>
      </c>
      <c r="J1" s="28" t="s">
        <v>45</v>
      </c>
      <c r="K1" s="16" t="s">
        <v>44</v>
      </c>
      <c r="L1" s="8"/>
      <c r="M1" s="21"/>
      <c r="N1" s="21"/>
      <c r="O1" s="21"/>
      <c r="P1" s="21"/>
      <c r="Q1" s="21"/>
      <c r="R1" s="21"/>
      <c r="S1" s="21"/>
    </row>
    <row r="2" spans="1:19" x14ac:dyDescent="0.3">
      <c r="A2" s="1" t="s">
        <v>25</v>
      </c>
      <c r="B2" s="24">
        <v>42892</v>
      </c>
      <c r="C2" s="19" t="s">
        <v>459</v>
      </c>
      <c r="D2" s="25" t="s">
        <v>460</v>
      </c>
      <c r="E2" s="19" t="s">
        <v>10</v>
      </c>
      <c r="F2" s="19"/>
      <c r="G2" s="18">
        <v>42997</v>
      </c>
      <c r="H2" s="17">
        <v>1420250</v>
      </c>
      <c r="I2" s="17">
        <v>1420250</v>
      </c>
      <c r="J2" s="28"/>
      <c r="K2" s="15" t="s">
        <v>135</v>
      </c>
      <c r="L2" s="8"/>
      <c r="M2" s="21"/>
      <c r="N2" s="21"/>
      <c r="O2" s="21"/>
      <c r="P2" s="21"/>
      <c r="Q2" s="21"/>
      <c r="R2" s="21"/>
      <c r="S2" s="21"/>
    </row>
    <row r="3" spans="1:19" x14ac:dyDescent="0.3">
      <c r="A3" s="1" t="s">
        <v>25</v>
      </c>
      <c r="B3" s="24">
        <v>42885</v>
      </c>
      <c r="C3" s="19" t="s">
        <v>461</v>
      </c>
      <c r="D3" s="25" t="s">
        <v>462</v>
      </c>
      <c r="E3" s="19" t="s">
        <v>19</v>
      </c>
      <c r="F3" s="19" t="s">
        <v>18</v>
      </c>
      <c r="G3" s="18">
        <v>43000</v>
      </c>
      <c r="H3" s="17">
        <v>1215525</v>
      </c>
      <c r="I3" s="17">
        <v>1215525</v>
      </c>
      <c r="J3" s="22"/>
      <c r="K3" s="15" t="s">
        <v>463</v>
      </c>
      <c r="L3" s="14"/>
      <c r="M3" s="21"/>
      <c r="N3" s="21"/>
      <c r="O3" s="21"/>
      <c r="P3" s="21"/>
      <c r="Q3" s="21"/>
      <c r="R3" s="21"/>
      <c r="S3" s="21"/>
    </row>
    <row r="4" spans="1:19" x14ac:dyDescent="0.3">
      <c r="A4" s="20" t="s">
        <v>25</v>
      </c>
      <c r="B4" s="24"/>
      <c r="C4" s="19"/>
      <c r="D4" s="23"/>
      <c r="E4" s="19"/>
      <c r="F4" s="19"/>
      <c r="G4" s="18"/>
      <c r="H4" s="17"/>
      <c r="I4" s="17"/>
      <c r="J4" s="17"/>
      <c r="K4" s="15"/>
      <c r="L4" s="14"/>
      <c r="M4" s="21"/>
      <c r="N4" s="21"/>
      <c r="O4" s="21"/>
      <c r="P4" s="21"/>
      <c r="Q4" s="21"/>
      <c r="R4" s="21"/>
      <c r="S4" s="21"/>
    </row>
    <row r="5" spans="1:19" x14ac:dyDescent="0.3">
      <c r="A5" s="20" t="s">
        <v>25</v>
      </c>
      <c r="B5" s="24"/>
      <c r="C5" s="19"/>
      <c r="D5" s="23"/>
      <c r="E5" s="19"/>
      <c r="F5" s="19"/>
      <c r="G5" s="56"/>
      <c r="H5" s="17"/>
      <c r="I5" s="17"/>
      <c r="J5" s="16"/>
      <c r="K5" s="26"/>
      <c r="L5" s="14"/>
      <c r="M5" s="21"/>
      <c r="N5" s="21"/>
      <c r="O5" s="21"/>
      <c r="P5" s="21"/>
      <c r="Q5" s="21"/>
      <c r="R5" s="21"/>
      <c r="S5" s="21"/>
    </row>
    <row r="6" spans="1:19" x14ac:dyDescent="0.3">
      <c r="A6" s="20" t="s">
        <v>25</v>
      </c>
      <c r="B6" s="24"/>
      <c r="C6" s="19"/>
      <c r="D6" s="23"/>
      <c r="E6" s="19"/>
      <c r="F6" s="19"/>
      <c r="G6" s="18"/>
      <c r="H6" s="17"/>
      <c r="I6" s="17"/>
      <c r="J6" s="22"/>
      <c r="K6" s="15"/>
      <c r="L6" s="14"/>
      <c r="M6" s="21"/>
      <c r="N6" s="21"/>
      <c r="O6" s="21"/>
      <c r="P6" s="21"/>
      <c r="Q6" s="21"/>
      <c r="R6" s="21"/>
      <c r="S6" s="21"/>
    </row>
    <row r="7" spans="1:19" x14ac:dyDescent="0.3">
      <c r="A7" s="20" t="s">
        <v>25</v>
      </c>
      <c r="B7" s="24"/>
      <c r="C7" s="19"/>
      <c r="D7" s="23"/>
      <c r="E7" s="19"/>
      <c r="F7" s="19"/>
      <c r="G7" s="18"/>
      <c r="H7" s="17"/>
      <c r="I7" s="17"/>
      <c r="J7" s="22"/>
      <c r="K7" s="26"/>
      <c r="L7" s="14"/>
      <c r="M7" s="21"/>
      <c r="N7" s="21"/>
      <c r="O7" s="21"/>
      <c r="P7" s="21"/>
      <c r="Q7" s="21"/>
      <c r="R7" s="21"/>
      <c r="S7" s="21"/>
    </row>
    <row r="8" spans="1:19" x14ac:dyDescent="0.3">
      <c r="A8" s="20" t="s">
        <v>25</v>
      </c>
      <c r="B8" s="24"/>
      <c r="C8" s="19"/>
      <c r="D8" s="23"/>
      <c r="E8" s="19"/>
      <c r="F8" s="19"/>
      <c r="G8" s="18"/>
      <c r="H8" s="17"/>
      <c r="I8" s="17"/>
      <c r="J8" s="22"/>
      <c r="K8" s="26"/>
      <c r="L8" s="14"/>
      <c r="M8" s="21"/>
      <c r="N8" s="21"/>
      <c r="O8" s="21"/>
      <c r="P8" s="21"/>
      <c r="Q8" s="21"/>
      <c r="R8" s="21"/>
      <c r="S8" s="21"/>
    </row>
    <row r="9" spans="1:19" x14ac:dyDescent="0.3">
      <c r="A9" s="20"/>
      <c r="B9" s="24"/>
      <c r="C9" s="19"/>
      <c r="D9" s="23"/>
      <c r="E9" s="19"/>
      <c r="F9" s="19"/>
      <c r="G9" s="18"/>
      <c r="H9" s="17"/>
      <c r="I9" s="17"/>
      <c r="J9" s="16"/>
      <c r="K9" s="15"/>
      <c r="L9" s="14"/>
    </row>
    <row r="10" spans="1:19" ht="15.75" customHeight="1" x14ac:dyDescent="0.3">
      <c r="B10" s="13"/>
      <c r="C10" s="12"/>
      <c r="D10" s="11"/>
      <c r="E10" s="3"/>
      <c r="F10" s="3"/>
      <c r="G10" s="3" t="s">
        <v>8</v>
      </c>
      <c r="H10" s="9">
        <f>SUM(H2:H9)</f>
        <v>2635775</v>
      </c>
      <c r="I10" s="9">
        <f>SUM(I2:I9)</f>
        <v>2635775</v>
      </c>
      <c r="J10" s="9">
        <f>SUM(J2:J9)</f>
        <v>0</v>
      </c>
      <c r="K10" s="10"/>
    </row>
    <row r="11" spans="1:19" x14ac:dyDescent="0.3">
      <c r="E11" s="3"/>
      <c r="F11" s="3"/>
      <c r="G11" s="3"/>
      <c r="H11" s="9"/>
      <c r="I11" s="9"/>
      <c r="J11" s="9"/>
    </row>
    <row r="12" spans="1:19" x14ac:dyDescent="0.3">
      <c r="D12" s="8" t="s">
        <v>7</v>
      </c>
      <c r="E12" s="3"/>
      <c r="F12" s="3"/>
      <c r="G12" s="3">
        <v>2</v>
      </c>
      <c r="H12" s="6" t="s">
        <v>6</v>
      </c>
    </row>
    <row r="13" spans="1:19" x14ac:dyDescent="0.3">
      <c r="D13" s="7"/>
      <c r="E13" s="3"/>
      <c r="F13" s="3"/>
      <c r="G13" s="3"/>
      <c r="H13" s="6"/>
    </row>
    <row r="14" spans="1:19" x14ac:dyDescent="0.3">
      <c r="D14" s="5" t="s">
        <v>5</v>
      </c>
      <c r="E14" s="3"/>
      <c r="F14" s="3"/>
      <c r="G14" s="3">
        <v>0</v>
      </c>
      <c r="H14" s="2">
        <v>0</v>
      </c>
    </row>
    <row r="15" spans="1:19" x14ac:dyDescent="0.3">
      <c r="D15" s="5" t="s">
        <v>4</v>
      </c>
      <c r="E15" s="3"/>
      <c r="F15" s="3"/>
      <c r="G15" s="3">
        <v>0</v>
      </c>
      <c r="H15" s="2">
        <v>0</v>
      </c>
    </row>
    <row r="16" spans="1:19" x14ac:dyDescent="0.3">
      <c r="D16" s="5" t="s">
        <v>3</v>
      </c>
      <c r="E16" s="3"/>
      <c r="F16" s="3"/>
      <c r="G16" s="3">
        <v>0</v>
      </c>
      <c r="H16" s="2">
        <v>0</v>
      </c>
    </row>
    <row r="17" spans="4:8" x14ac:dyDescent="0.3">
      <c r="D17" s="5" t="s">
        <v>2</v>
      </c>
      <c r="E17" s="3"/>
      <c r="F17" s="3"/>
      <c r="G17" s="3">
        <v>2</v>
      </c>
      <c r="H17" s="2">
        <v>2635775</v>
      </c>
    </row>
    <row r="18" spans="4:8" x14ac:dyDescent="0.3">
      <c r="D18" s="5" t="s">
        <v>1</v>
      </c>
      <c r="E18" s="3"/>
      <c r="F18" s="3"/>
      <c r="G18" s="3">
        <v>0</v>
      </c>
      <c r="H18" s="2">
        <v>0</v>
      </c>
    </row>
    <row r="20" spans="4:8" x14ac:dyDescent="0.3">
      <c r="D20" s="4" t="s">
        <v>0</v>
      </c>
      <c r="E20" s="3"/>
      <c r="F20" s="3"/>
      <c r="G20" s="3">
        <f>SUM(G14:G19)</f>
        <v>2</v>
      </c>
      <c r="H20" s="2">
        <f>SUM(H14:H19)</f>
        <v>2635775</v>
      </c>
    </row>
  </sheetData>
  <printOptions horizontalCentered="1"/>
  <pageMargins left="0.56999999999999995" right="0.6" top="1.31" bottom="0.49" header="0.45" footer="0.3"/>
  <pageSetup scale="69" orientation="landscape" r:id="rId1"/>
  <headerFooter alignWithMargins="0">
    <oddHeader>&amp;CBART PROCUREMENT DEPARTMENT
AWARDED IFBs
FY18&amp;R&amp;D</oddHeader>
    <oddFooter>Page &amp;P of &amp;N</oddFooter>
  </headerFooter>
  <rowBreaks count="1" manualBreakCount="1">
    <brk id="1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topLeftCell="C1" zoomScale="110" zoomScaleNormal="110" workbookViewId="0">
      <pane ySplit="2" topLeftCell="A6" activePane="bottomLeft" state="frozen"/>
      <selection pane="bottomLeft" activeCell="D28" sqref="D28"/>
    </sheetView>
  </sheetViews>
  <sheetFormatPr defaultRowHeight="16.5" x14ac:dyDescent="0.3"/>
  <cols>
    <col min="1" max="1" width="2.5" style="1" hidden="1" customWidth="1"/>
    <col min="2" max="2" width="12.375" style="1" customWidth="1"/>
    <col min="3" max="3" width="10.625" style="37" customWidth="1"/>
    <col min="4" max="4" width="51" style="1" customWidth="1"/>
    <col min="5" max="6" width="7.625" style="1" customWidth="1"/>
    <col min="7" max="7" width="11.75" style="1" customWidth="1"/>
    <col min="8" max="8" width="14" style="1" customWidth="1"/>
    <col min="9" max="9" width="12.625" style="1" customWidth="1"/>
    <col min="10" max="10" width="12.5" style="1" customWidth="1"/>
    <col min="11" max="11" width="9" style="1"/>
    <col min="12" max="12" width="11.625" style="1" customWidth="1"/>
    <col min="13" max="13" width="12" style="1" customWidth="1"/>
    <col min="14" max="14" width="36.625" style="1" customWidth="1"/>
    <col min="15" max="15" width="9" style="36"/>
    <col min="16" max="16384" width="9" style="1"/>
  </cols>
  <sheetData>
    <row r="1" spans="1:22" ht="18.75" x14ac:dyDescent="0.4">
      <c r="A1" s="52"/>
      <c r="B1" s="35"/>
      <c r="C1" s="51"/>
      <c r="D1" s="21"/>
      <c r="E1" s="34"/>
      <c r="F1" s="34"/>
      <c r="G1" s="34"/>
      <c r="H1" s="33"/>
      <c r="I1" s="33"/>
      <c r="J1" s="33"/>
      <c r="K1" s="33"/>
      <c r="L1" s="33"/>
      <c r="M1" s="33"/>
      <c r="N1" s="21"/>
      <c r="O1" s="50"/>
      <c r="P1" s="21"/>
      <c r="Q1" s="21"/>
      <c r="R1" s="21"/>
      <c r="S1" s="21"/>
      <c r="T1" s="21"/>
      <c r="U1" s="21"/>
      <c r="V1" s="21"/>
    </row>
    <row r="2" spans="1:22" ht="44.25" x14ac:dyDescent="0.3">
      <c r="B2" s="49" t="s">
        <v>116</v>
      </c>
      <c r="C2" s="48" t="s">
        <v>115</v>
      </c>
      <c r="D2" s="16" t="s">
        <v>51</v>
      </c>
      <c r="E2" s="31" t="s">
        <v>50</v>
      </c>
      <c r="F2" s="31" t="s">
        <v>49</v>
      </c>
      <c r="G2" s="31" t="s">
        <v>48</v>
      </c>
      <c r="H2" s="16" t="s">
        <v>47</v>
      </c>
      <c r="I2" s="16" t="s">
        <v>114</v>
      </c>
      <c r="J2" s="31" t="s">
        <v>113</v>
      </c>
      <c r="K2" s="31" t="s">
        <v>112</v>
      </c>
      <c r="L2" s="31" t="s">
        <v>111</v>
      </c>
      <c r="M2" s="31" t="s">
        <v>110</v>
      </c>
      <c r="N2" s="16" t="s">
        <v>44</v>
      </c>
      <c r="O2" s="8"/>
      <c r="P2" s="21"/>
      <c r="Q2" s="21"/>
      <c r="R2" s="21"/>
      <c r="S2" s="21"/>
      <c r="T2" s="21"/>
      <c r="U2" s="21"/>
      <c r="V2" s="21"/>
    </row>
    <row r="3" spans="1:22" ht="15" customHeight="1" x14ac:dyDescent="0.3">
      <c r="A3" s="20" t="s">
        <v>25</v>
      </c>
      <c r="B3" s="24">
        <v>42829</v>
      </c>
      <c r="C3" s="19" t="s">
        <v>426</v>
      </c>
      <c r="D3" s="25" t="s">
        <v>427</v>
      </c>
      <c r="E3" s="19" t="s">
        <v>10</v>
      </c>
      <c r="F3" s="19" t="s">
        <v>14</v>
      </c>
      <c r="G3" s="18">
        <v>42922</v>
      </c>
      <c r="H3" s="17">
        <v>1566000</v>
      </c>
      <c r="I3" s="45"/>
      <c r="J3" s="17">
        <v>1566000</v>
      </c>
      <c r="K3" s="42"/>
      <c r="L3" s="42"/>
      <c r="M3" s="42"/>
      <c r="N3" s="15" t="s">
        <v>447</v>
      </c>
      <c r="O3" s="44"/>
    </row>
    <row r="4" spans="1:22" ht="15" customHeight="1" x14ac:dyDescent="0.3">
      <c r="A4" s="20" t="s">
        <v>25</v>
      </c>
      <c r="B4" s="18" t="s">
        <v>16</v>
      </c>
      <c r="C4" s="18" t="s">
        <v>428</v>
      </c>
      <c r="D4" s="67" t="s">
        <v>429</v>
      </c>
      <c r="E4" s="18" t="s">
        <v>10</v>
      </c>
      <c r="F4" s="18"/>
      <c r="G4" s="18">
        <v>42926</v>
      </c>
      <c r="H4" s="69">
        <v>77500</v>
      </c>
      <c r="I4" s="69">
        <v>77500</v>
      </c>
      <c r="J4" s="17"/>
      <c r="K4" s="42"/>
      <c r="L4" s="42"/>
      <c r="M4" s="42"/>
      <c r="N4" s="68" t="s">
        <v>448</v>
      </c>
      <c r="O4" s="44"/>
    </row>
    <row r="5" spans="1:22" ht="15" customHeight="1" x14ac:dyDescent="0.3">
      <c r="A5" s="20" t="s">
        <v>25</v>
      </c>
      <c r="B5" s="24">
        <v>42794</v>
      </c>
      <c r="C5" s="19" t="s">
        <v>430</v>
      </c>
      <c r="D5" s="25" t="s">
        <v>431</v>
      </c>
      <c r="E5" s="19" t="s">
        <v>10</v>
      </c>
      <c r="F5" s="19" t="s">
        <v>14</v>
      </c>
      <c r="G5" s="18">
        <v>42934</v>
      </c>
      <c r="H5" s="17">
        <v>784300</v>
      </c>
      <c r="I5" s="17">
        <v>784300</v>
      </c>
      <c r="J5" s="17"/>
      <c r="K5" s="42"/>
      <c r="L5" s="42"/>
      <c r="M5" s="42"/>
      <c r="N5" s="15" t="s">
        <v>449</v>
      </c>
      <c r="O5" s="44"/>
    </row>
    <row r="6" spans="1:22" ht="15" customHeight="1" x14ac:dyDescent="0.3">
      <c r="A6" s="20" t="s">
        <v>25</v>
      </c>
      <c r="B6" s="18" t="s">
        <v>16</v>
      </c>
      <c r="C6" s="18" t="s">
        <v>432</v>
      </c>
      <c r="D6" s="67" t="s">
        <v>433</v>
      </c>
      <c r="E6" s="18" t="s">
        <v>10</v>
      </c>
      <c r="F6" s="18"/>
      <c r="G6" s="18">
        <v>42926</v>
      </c>
      <c r="H6" s="69">
        <v>99489</v>
      </c>
      <c r="I6" s="70"/>
      <c r="J6" s="69">
        <v>99489</v>
      </c>
      <c r="K6" s="42"/>
      <c r="L6" s="42"/>
      <c r="M6" s="42"/>
      <c r="N6" s="68" t="s">
        <v>450</v>
      </c>
      <c r="O6" s="44"/>
    </row>
    <row r="7" spans="1:22" ht="15" customHeight="1" x14ac:dyDescent="0.3">
      <c r="A7" s="20" t="s">
        <v>25</v>
      </c>
      <c r="B7" s="24">
        <v>42878</v>
      </c>
      <c r="C7" s="19" t="s">
        <v>434</v>
      </c>
      <c r="D7" s="25" t="s">
        <v>435</v>
      </c>
      <c r="E7" s="19" t="s">
        <v>10</v>
      </c>
      <c r="F7" s="19" t="s">
        <v>14</v>
      </c>
      <c r="G7" s="18">
        <v>42955</v>
      </c>
      <c r="H7" s="17">
        <v>1334449</v>
      </c>
      <c r="I7" s="45"/>
      <c r="J7" s="17">
        <v>1334449</v>
      </c>
      <c r="K7" s="42"/>
      <c r="L7" s="42"/>
      <c r="M7" s="42"/>
      <c r="N7" s="15" t="s">
        <v>169</v>
      </c>
      <c r="O7" s="44"/>
    </row>
    <row r="8" spans="1:22" ht="15" customHeight="1" x14ac:dyDescent="0.3">
      <c r="A8" s="20" t="s">
        <v>25</v>
      </c>
      <c r="B8" s="24">
        <v>42899</v>
      </c>
      <c r="C8" s="19" t="s">
        <v>436</v>
      </c>
      <c r="D8" s="25" t="s">
        <v>437</v>
      </c>
      <c r="E8" s="19" t="s">
        <v>19</v>
      </c>
      <c r="F8" s="19" t="s">
        <v>18</v>
      </c>
      <c r="G8" s="18">
        <v>42955</v>
      </c>
      <c r="H8" s="17">
        <v>547700</v>
      </c>
      <c r="I8" s="45"/>
      <c r="J8" s="17">
        <v>547700</v>
      </c>
      <c r="K8" s="42"/>
      <c r="L8" s="42"/>
      <c r="M8" s="42"/>
      <c r="N8" s="15" t="s">
        <v>340</v>
      </c>
      <c r="O8" s="44"/>
    </row>
    <row r="9" spans="1:22" ht="15" customHeight="1" x14ac:dyDescent="0.3">
      <c r="A9" s="20" t="s">
        <v>25</v>
      </c>
      <c r="B9" s="24">
        <v>42906</v>
      </c>
      <c r="C9" s="19" t="s">
        <v>438</v>
      </c>
      <c r="D9" s="25" t="s">
        <v>439</v>
      </c>
      <c r="E9" s="19" t="s">
        <v>19</v>
      </c>
      <c r="F9" s="19" t="s">
        <v>440</v>
      </c>
      <c r="G9" s="18">
        <v>42955</v>
      </c>
      <c r="H9" s="17">
        <v>14115500</v>
      </c>
      <c r="I9" s="17"/>
      <c r="J9" s="17">
        <v>14115500</v>
      </c>
      <c r="K9" s="42"/>
      <c r="L9" s="42"/>
      <c r="M9" s="42"/>
      <c r="N9" s="15" t="s">
        <v>451</v>
      </c>
      <c r="O9" s="44"/>
    </row>
    <row r="10" spans="1:22" ht="15" customHeight="1" x14ac:dyDescent="0.3">
      <c r="A10" s="20" t="s">
        <v>25</v>
      </c>
      <c r="B10" s="24">
        <v>42829</v>
      </c>
      <c r="C10" s="19" t="s">
        <v>441</v>
      </c>
      <c r="D10" s="25" t="s">
        <v>442</v>
      </c>
      <c r="E10" s="19" t="s">
        <v>19</v>
      </c>
      <c r="F10" s="19" t="s">
        <v>18</v>
      </c>
      <c r="G10" s="18">
        <v>42964</v>
      </c>
      <c r="H10" s="17">
        <v>25000000</v>
      </c>
      <c r="I10" s="17">
        <v>25000000</v>
      </c>
      <c r="J10" s="17"/>
      <c r="K10" s="42"/>
      <c r="L10" s="42"/>
      <c r="M10" s="42"/>
      <c r="N10" s="15" t="s">
        <v>452</v>
      </c>
      <c r="O10" s="44"/>
    </row>
    <row r="11" spans="1:22" ht="15" customHeight="1" x14ac:dyDescent="0.3">
      <c r="A11" s="20" t="s">
        <v>25</v>
      </c>
      <c r="B11" s="24">
        <v>42829</v>
      </c>
      <c r="C11" s="19" t="s">
        <v>443</v>
      </c>
      <c r="D11" s="25" t="s">
        <v>442</v>
      </c>
      <c r="E11" s="19" t="s">
        <v>19</v>
      </c>
      <c r="F11" s="19" t="s">
        <v>18</v>
      </c>
      <c r="G11" s="18">
        <v>42964</v>
      </c>
      <c r="H11" s="17">
        <v>25000000</v>
      </c>
      <c r="I11" s="17">
        <v>25000000</v>
      </c>
      <c r="J11" s="17"/>
      <c r="K11" s="42"/>
      <c r="L11" s="42"/>
      <c r="M11" s="42"/>
      <c r="N11" s="15" t="s">
        <v>453</v>
      </c>
      <c r="O11" s="44"/>
    </row>
    <row r="12" spans="1:22" ht="15" customHeight="1" x14ac:dyDescent="0.3">
      <c r="A12" s="20" t="s">
        <v>25</v>
      </c>
      <c r="B12" s="24">
        <v>42829</v>
      </c>
      <c r="C12" s="19" t="s">
        <v>444</v>
      </c>
      <c r="D12" s="25" t="s">
        <v>442</v>
      </c>
      <c r="E12" s="19" t="s">
        <v>19</v>
      </c>
      <c r="F12" s="19" t="s">
        <v>18</v>
      </c>
      <c r="G12" s="18">
        <v>42965</v>
      </c>
      <c r="H12" s="17">
        <v>25000000</v>
      </c>
      <c r="I12" s="17">
        <v>25000000</v>
      </c>
      <c r="J12" s="17"/>
      <c r="K12" s="42"/>
      <c r="L12" s="42"/>
      <c r="M12" s="42"/>
      <c r="N12" s="15" t="s">
        <v>454</v>
      </c>
      <c r="O12" s="44"/>
    </row>
    <row r="13" spans="1:22" ht="15" customHeight="1" x14ac:dyDescent="0.3">
      <c r="A13" s="20" t="s">
        <v>25</v>
      </c>
      <c r="B13" s="24">
        <v>42829</v>
      </c>
      <c r="C13" s="19" t="s">
        <v>445</v>
      </c>
      <c r="D13" s="25" t="s">
        <v>442</v>
      </c>
      <c r="E13" s="19" t="s">
        <v>19</v>
      </c>
      <c r="F13" s="19" t="s">
        <v>18</v>
      </c>
      <c r="G13" s="18">
        <v>42971</v>
      </c>
      <c r="H13" s="17">
        <v>25000000</v>
      </c>
      <c r="I13" s="17">
        <v>25000000</v>
      </c>
      <c r="J13" s="17"/>
      <c r="K13" s="42"/>
      <c r="L13" s="42"/>
      <c r="M13" s="42"/>
      <c r="N13" s="15" t="s">
        <v>74</v>
      </c>
      <c r="O13" s="44"/>
    </row>
    <row r="14" spans="1:22" ht="15" customHeight="1" x14ac:dyDescent="0.3">
      <c r="A14" s="20" t="s">
        <v>25</v>
      </c>
      <c r="B14" s="24">
        <v>42829</v>
      </c>
      <c r="C14" s="19" t="s">
        <v>446</v>
      </c>
      <c r="D14" s="25" t="s">
        <v>442</v>
      </c>
      <c r="E14" s="19" t="s">
        <v>19</v>
      </c>
      <c r="F14" s="19" t="s">
        <v>18</v>
      </c>
      <c r="G14" s="18">
        <v>42972</v>
      </c>
      <c r="H14" s="17">
        <v>25000000</v>
      </c>
      <c r="I14" s="17">
        <v>25000000</v>
      </c>
      <c r="J14" s="17"/>
      <c r="K14" s="42"/>
      <c r="L14" s="42"/>
      <c r="M14" s="42"/>
      <c r="N14" s="15" t="s">
        <v>455</v>
      </c>
      <c r="O14" s="44"/>
    </row>
    <row r="15" spans="1:22" ht="15" customHeight="1" x14ac:dyDescent="0.3">
      <c r="A15" s="20" t="s">
        <v>25</v>
      </c>
      <c r="B15" s="24">
        <v>42829</v>
      </c>
      <c r="C15" s="19" t="s">
        <v>456</v>
      </c>
      <c r="D15" s="25" t="s">
        <v>442</v>
      </c>
      <c r="E15" s="19" t="s">
        <v>19</v>
      </c>
      <c r="F15" s="19" t="s">
        <v>18</v>
      </c>
      <c r="G15" s="18">
        <v>42991</v>
      </c>
      <c r="H15" s="17">
        <v>25000000</v>
      </c>
      <c r="I15" s="17">
        <v>25000000</v>
      </c>
      <c r="J15" s="17"/>
      <c r="K15" s="42"/>
      <c r="L15" s="17"/>
      <c r="M15" s="42"/>
      <c r="N15" s="15" t="s">
        <v>457</v>
      </c>
      <c r="O15" s="44"/>
    </row>
    <row r="16" spans="1:22" ht="15" customHeight="1" x14ac:dyDescent="0.3">
      <c r="A16" s="20"/>
      <c r="B16" s="24"/>
      <c r="C16" s="19"/>
      <c r="D16" s="25"/>
      <c r="E16" s="19"/>
      <c r="F16" s="19"/>
      <c r="G16" s="18"/>
      <c r="H16" s="17"/>
      <c r="I16" s="45"/>
      <c r="J16" s="17"/>
      <c r="K16" s="42"/>
      <c r="L16" s="42"/>
      <c r="M16" s="42"/>
      <c r="N16" s="15"/>
      <c r="O16" s="44"/>
    </row>
    <row r="17" spans="1:14" ht="15" customHeight="1" x14ac:dyDescent="0.3">
      <c r="A17" s="20"/>
      <c r="B17" s="24"/>
      <c r="C17" s="19"/>
      <c r="D17" s="25"/>
      <c r="E17" s="43"/>
      <c r="F17" s="43"/>
      <c r="G17" s="43"/>
      <c r="H17" s="43"/>
      <c r="I17" s="27"/>
      <c r="J17" s="42"/>
      <c r="K17" s="17"/>
      <c r="L17" s="42"/>
      <c r="M17" s="42"/>
      <c r="N17" s="41"/>
    </row>
    <row r="18" spans="1:14" ht="15.75" customHeight="1" x14ac:dyDescent="0.3">
      <c r="B18" s="13"/>
      <c r="C18" s="40"/>
      <c r="D18" s="11"/>
      <c r="E18" s="3"/>
      <c r="F18" s="3"/>
      <c r="G18" s="3" t="s">
        <v>458</v>
      </c>
      <c r="H18" s="9">
        <f t="shared" ref="H18:M18" si="0">SUM(H3:H17)</f>
        <v>168524938</v>
      </c>
      <c r="I18" s="9">
        <f t="shared" si="0"/>
        <v>150861800</v>
      </c>
      <c r="J18" s="9">
        <f t="shared" si="0"/>
        <v>17663138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10"/>
    </row>
    <row r="19" spans="1:14" x14ac:dyDescent="0.3">
      <c r="E19" s="3"/>
      <c r="F19" s="3"/>
      <c r="G19" s="3"/>
      <c r="H19" s="9"/>
      <c r="I19" s="9"/>
      <c r="J19" s="9"/>
      <c r="K19" s="9"/>
      <c r="L19" s="9"/>
      <c r="M19" s="9"/>
    </row>
    <row r="20" spans="1:14" x14ac:dyDescent="0.3">
      <c r="D20" s="5" t="s">
        <v>7</v>
      </c>
      <c r="E20" s="3"/>
      <c r="F20" s="3"/>
      <c r="G20" s="3">
        <f>COUNTIF(A3:A15, "x")</f>
        <v>13</v>
      </c>
      <c r="H20" s="39"/>
    </row>
    <row r="21" spans="1:14" x14ac:dyDescent="0.3">
      <c r="D21" s="5"/>
      <c r="E21" s="3"/>
      <c r="F21" s="3"/>
      <c r="G21" s="3"/>
      <c r="H21" s="39"/>
    </row>
    <row r="22" spans="1:14" x14ac:dyDescent="0.3">
      <c r="D22" s="5" t="s">
        <v>5</v>
      </c>
      <c r="E22" s="3"/>
      <c r="F22" s="3"/>
      <c r="G22" s="3">
        <v>0</v>
      </c>
      <c r="H22" s="38">
        <v>0</v>
      </c>
      <c r="I22" s="9"/>
      <c r="J22" s="9"/>
      <c r="K22" s="9"/>
      <c r="L22" s="9"/>
      <c r="M22" s="9"/>
    </row>
    <row r="23" spans="1:14" x14ac:dyDescent="0.3">
      <c r="D23" s="5" t="s">
        <v>4</v>
      </c>
      <c r="E23" s="3"/>
      <c r="F23" s="3"/>
      <c r="G23" s="3">
        <v>0</v>
      </c>
      <c r="H23" s="38">
        <v>0</v>
      </c>
      <c r="I23" s="9"/>
    </row>
    <row r="24" spans="1:14" x14ac:dyDescent="0.3">
      <c r="D24" s="5" t="s">
        <v>3</v>
      </c>
      <c r="E24" s="3"/>
      <c r="F24" s="3"/>
      <c r="G24" s="3">
        <v>2</v>
      </c>
      <c r="H24" s="38">
        <v>176989</v>
      </c>
      <c r="I24" s="9"/>
    </row>
    <row r="25" spans="1:14" x14ac:dyDescent="0.3">
      <c r="D25" s="5" t="s">
        <v>2</v>
      </c>
      <c r="E25" s="3"/>
      <c r="F25" s="3"/>
      <c r="G25" s="3">
        <f>COUNTIF(A3:A15, "x")-2</f>
        <v>11</v>
      </c>
      <c r="H25" s="38">
        <f xml:space="preserve"> SUM(H3:H15)-176989</f>
        <v>168347949</v>
      </c>
    </row>
    <row r="26" spans="1:14" x14ac:dyDescent="0.3">
      <c r="D26" s="5" t="s">
        <v>1</v>
      </c>
      <c r="E26" s="3"/>
      <c r="F26" s="3"/>
      <c r="G26" s="3">
        <v>0</v>
      </c>
      <c r="H26" s="38">
        <v>0</v>
      </c>
    </row>
    <row r="27" spans="1:14" x14ac:dyDescent="0.3">
      <c r="D27" s="5"/>
      <c r="E27" s="3"/>
      <c r="F27" s="3"/>
      <c r="G27" s="3"/>
      <c r="H27" s="38"/>
    </row>
    <row r="28" spans="1:14" x14ac:dyDescent="0.3">
      <c r="D28" s="4" t="s">
        <v>0</v>
      </c>
      <c r="E28" s="3"/>
      <c r="F28" s="3"/>
      <c r="G28" s="3">
        <f>SUM(G22:G26)</f>
        <v>13</v>
      </c>
      <c r="H28" s="38">
        <f>SUM(H22:H26)</f>
        <v>168524938</v>
      </c>
    </row>
    <row r="31" spans="1:14" x14ac:dyDescent="0.3">
      <c r="C31" s="1"/>
    </row>
  </sheetData>
  <printOptions horizontalCentered="1"/>
  <pageMargins left="0" right="0.13" top="0.55000000000000004" bottom="0.49" header="0.15" footer="0.3"/>
  <pageSetup scale="59" fitToHeight="0" orientation="landscape" horizontalDpi="4294967293" verticalDpi="4294967293" r:id="rId1"/>
  <headerFooter alignWithMargins="0">
    <oddHeader>&amp;CBART PROCUREMENT DEPARTMENT
AWARDED CONTRACTS
FY18&amp;R&amp;D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IFB FY16</vt:lpstr>
      <vt:lpstr>Contracts FY16</vt:lpstr>
      <vt:lpstr>IFB FY17</vt:lpstr>
      <vt:lpstr>Contracts FY17</vt:lpstr>
      <vt:lpstr>IFB FY18</vt:lpstr>
      <vt:lpstr>Contracts FY18</vt:lpstr>
      <vt:lpstr>'Contracts FY16'!Print_Titles</vt:lpstr>
      <vt:lpstr>'Contracts FY17'!Print_Titles</vt:lpstr>
      <vt:lpstr>'Contracts FY18'!Print_Titles</vt:lpstr>
      <vt:lpstr>'IFB FY16'!Print_Titles</vt:lpstr>
      <vt:lpstr>'IFB FY17'!Print_Titles</vt:lpstr>
      <vt:lpstr>'IFB FY18'!Print_Titles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Bryant Urrutia</cp:lastModifiedBy>
  <cp:lastPrinted>2017-07-26T22:00:40Z</cp:lastPrinted>
  <dcterms:created xsi:type="dcterms:W3CDTF">2016-01-25T19:05:10Z</dcterms:created>
  <dcterms:modified xsi:type="dcterms:W3CDTF">2018-01-22T17:55:06Z</dcterms:modified>
</cp:coreProperties>
</file>